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330"/>
  <workbookPr codeName="ThisWorkbook" autoCompressPictures="0"/>
  <bookViews>
    <workbookView xWindow="0" yWindow="0" windowWidth="33140" windowHeight="25660"/>
  </bookViews>
  <sheets>
    <sheet name="Trip Planner" sheetId="2" r:id="rId1"/>
    <sheet name="Expense Report" sheetId="1" r:id="rId2"/>
  </sheets>
  <externalReferences>
    <externalReference r:id="rId3"/>
  </externalReferences>
  <definedNames>
    <definedName name="AddAirfare">'Trip Planner'!$D$20</definedName>
    <definedName name="AddGas">'Trip Planner'!$D$13</definedName>
    <definedName name="AddLodging">'Trip Planner'!$D$30</definedName>
    <definedName name="AddMeals">'Trip Planner'!$D$25</definedName>
    <definedName name="Length">'Trip Planner'!$D$6</definedName>
    <definedName name="MileageRate" localSheetId="0">[1]Sheet2!$C$7</definedName>
    <definedName name="MileageRate">'Expense Report'!$C$7</definedName>
    <definedName name="TotalAirfare">Airfare[[#Totals],[Amount]]</definedName>
    <definedName name="TotalEntertainment">Misc9[[#Totals],[Total Cost]]</definedName>
    <definedName name="TotalGas">Fuel[[#Totals],[Amount]]</definedName>
    <definedName name="TotalLodging">Lodging[[#Totals],[Amount]]</definedName>
    <definedName name="TotalMeals">Meals[[#Totals],[Amount]]</definedName>
    <definedName name="TotalTravelers">'Trip Planner'!$B$6</definedName>
    <definedName name="TotalTripCost">'Trip Planner'!$B$9</definedName>
    <definedName name="WeekEnding" localSheetId="0">[1]Sheet2!$C$6</definedName>
    <definedName name="WeekEnding">'Expense Report'!$C$6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2" i="1" l="1"/>
  <c r="G26" i="1"/>
  <c r="D26" i="1"/>
  <c r="E26" i="1"/>
  <c r="I26" i="1"/>
  <c r="H26" i="1"/>
  <c r="F26" i="1"/>
  <c r="C26" i="1"/>
  <c r="E12" i="1"/>
  <c r="E18" i="1"/>
  <c r="E38" i="2"/>
  <c r="E39" i="2"/>
  <c r="E40" i="2"/>
  <c r="E41" i="2"/>
  <c r="C42" i="2"/>
  <c r="C35" i="2"/>
  <c r="C27" i="2"/>
  <c r="C22" i="2"/>
  <c r="C17" i="2"/>
  <c r="B9" i="2"/>
  <c r="D9" i="2"/>
  <c r="J21" i="1"/>
  <c r="J22" i="1"/>
  <c r="J23" i="1"/>
  <c r="J24" i="1"/>
  <c r="D12" i="1"/>
  <c r="D18" i="1"/>
  <c r="F12" i="1"/>
  <c r="F18" i="1"/>
  <c r="G12" i="1"/>
  <c r="G18" i="1"/>
  <c r="H12" i="1"/>
  <c r="H18" i="1"/>
  <c r="I12" i="1"/>
  <c r="D27" i="1"/>
  <c r="E27" i="1"/>
  <c r="F27" i="1"/>
  <c r="G27" i="1"/>
  <c r="H27" i="1"/>
  <c r="I27" i="1"/>
  <c r="D35" i="1"/>
  <c r="D37" i="1"/>
  <c r="E35" i="1"/>
  <c r="E37" i="1"/>
  <c r="F35" i="1"/>
  <c r="G35" i="1"/>
  <c r="H35" i="1"/>
  <c r="H37" i="1"/>
  <c r="I35" i="1"/>
  <c r="C35" i="1"/>
  <c r="C27" i="1"/>
  <c r="J25" i="1"/>
  <c r="J11" i="1"/>
  <c r="J13" i="1"/>
  <c r="J14" i="1"/>
  <c r="J15" i="1"/>
  <c r="J16" i="1"/>
  <c r="J17" i="1"/>
  <c r="I18" i="1"/>
  <c r="C18" i="1"/>
  <c r="J34" i="1"/>
  <c r="J33" i="1"/>
  <c r="J32" i="1"/>
  <c r="J31" i="1"/>
  <c r="J30" i="1"/>
  <c r="G37" i="1"/>
  <c r="F37" i="1"/>
  <c r="J26" i="1"/>
  <c r="I37" i="1"/>
  <c r="C37" i="1"/>
  <c r="J35" i="1"/>
  <c r="J27" i="1"/>
  <c r="I10" i="1"/>
  <c r="I9" i="1"/>
  <c r="H10" i="1"/>
  <c r="H9" i="1"/>
  <c r="G10" i="1"/>
  <c r="G9" i="1"/>
  <c r="F10" i="1"/>
  <c r="F9" i="1"/>
  <c r="E10" i="1"/>
  <c r="E9" i="1"/>
  <c r="D10" i="1"/>
  <c r="D9" i="1"/>
  <c r="C10" i="1"/>
  <c r="C9" i="1"/>
  <c r="J12" i="1"/>
  <c r="J18" i="1"/>
  <c r="J37" i="1"/>
  <c r="J40" i="1"/>
  <c r="J44" i="1"/>
</calcChain>
</file>

<file path=xl/sharedStrings.xml><?xml version="1.0" encoding="utf-8"?>
<sst xmlns="http://schemas.openxmlformats.org/spreadsheetml/2006/main" count="95" uniqueCount="72">
  <si>
    <t>Miles Driven</t>
  </si>
  <si>
    <t>Parking And Tolls</t>
  </si>
  <si>
    <t>Auto Rental</t>
  </si>
  <si>
    <t>Taxi / Limo</t>
  </si>
  <si>
    <t>Airfare</t>
  </si>
  <si>
    <t>Miles Reimbursement</t>
  </si>
  <si>
    <t>Lodging</t>
  </si>
  <si>
    <t>Breakfast</t>
  </si>
  <si>
    <t>Lunch</t>
  </si>
  <si>
    <t>Dinner</t>
  </si>
  <si>
    <t>Meals Subtotal</t>
  </si>
  <si>
    <t>Supplies</t>
  </si>
  <si>
    <t>Equipment</t>
  </si>
  <si>
    <t>Phone, Fax, Internet</t>
  </si>
  <si>
    <t>GRAND TOTALS</t>
  </si>
  <si>
    <t>Please attach all receipts.</t>
  </si>
  <si>
    <t>Snack</t>
  </si>
  <si>
    <t>COMPANY NAME</t>
  </si>
  <si>
    <t>EXPENSE REPORT</t>
  </si>
  <si>
    <t>EMPLOYEE:</t>
  </si>
  <si>
    <t>DEPARTMENT:</t>
  </si>
  <si>
    <t>WEEK ENDING:</t>
  </si>
  <si>
    <t>MILEAGE RATE:</t>
  </si>
  <si>
    <t>AUTHORIZED BY:</t>
  </si>
  <si>
    <t>DATE:</t>
  </si>
  <si>
    <t>TRANSPORTATION</t>
  </si>
  <si>
    <t>LODGING &amp; MEALS</t>
  </si>
  <si>
    <t>MISCELLANEOUS</t>
  </si>
  <si>
    <t>TOTAL</t>
  </si>
  <si>
    <t>Entertainment*</t>
  </si>
  <si>
    <t>*Business Purpose for "Entertainment" and "Other" Items:</t>
  </si>
  <si>
    <t>TOTAL EXPENSES</t>
  </si>
  <si>
    <t>ADVANCES</t>
  </si>
  <si>
    <t>Other*</t>
  </si>
  <si>
    <t>Other (Rail or Bus)</t>
  </si>
  <si>
    <t>Total travelers:</t>
  </si>
  <si>
    <t>Length of trip (days):</t>
  </si>
  <si>
    <t>Tips</t>
  </si>
  <si>
    <t>Calculate both Gasoline and Airfare costs to determine the best mode of transportation.</t>
  </si>
  <si>
    <t>Total trip cost:</t>
  </si>
  <si>
    <t>Cost per person:</t>
  </si>
  <si>
    <t>Gasoline</t>
  </si>
  <si>
    <t>Amount</t>
  </si>
  <si>
    <t>Add to Trip?</t>
  </si>
  <si>
    <t>Estimated total miles</t>
  </si>
  <si>
    <t>Yes</t>
  </si>
  <si>
    <t>Average miles per gallon</t>
  </si>
  <si>
    <t>Average cost per gallon</t>
  </si>
  <si>
    <t>Total vehicles</t>
  </si>
  <si>
    <t>Estimated cost per person</t>
  </si>
  <si>
    <t>Rental car</t>
  </si>
  <si>
    <t>Meals</t>
  </si>
  <si>
    <t>Average cost (per night)</t>
  </si>
  <si>
    <t>Total nights</t>
  </si>
  <si>
    <t>Total rooms</t>
  </si>
  <si>
    <t>Valet service (per day)</t>
  </si>
  <si>
    <t>Internet service (per day)</t>
  </si>
  <si>
    <t>Entertainment/Misc</t>
  </si>
  <si>
    <t>Total Cost</t>
  </si>
  <si>
    <t>Add to Total?</t>
  </si>
  <si>
    <t>Cost</t>
  </si>
  <si>
    <t>Concert</t>
  </si>
  <si>
    <t>Boat rental</t>
  </si>
  <si>
    <t>Surfboard rental</t>
  </si>
  <si>
    <t>Incidentals</t>
  </si>
  <si>
    <t>Business travelers can use the next tab to track their travel expenses.</t>
  </si>
  <si>
    <t>Name</t>
  </si>
  <si>
    <r>
      <rPr>
        <b/>
        <sz val="10"/>
        <color theme="6" tint="-0.499984740745262"/>
        <rFont val="Calibri"/>
      </rPr>
      <t xml:space="preserve">TOTAL </t>
    </r>
    <r>
      <rPr>
        <b/>
        <sz val="11"/>
        <color theme="6" tint="-0.499984740745262"/>
        <rFont val="Calibri"/>
      </rPr>
      <t>REIMBURSEMENT</t>
    </r>
  </si>
  <si>
    <r>
      <t xml:space="preserve">In the Entertainment/Misc table, use a formula to calculate total cost per person. For example, to calculate concert tickets at $50 per ticket, enter </t>
    </r>
    <r>
      <rPr>
        <b/>
        <sz val="11"/>
        <color theme="3"/>
        <rFont val="Calibri"/>
      </rPr>
      <t>=50*TotalTravelers</t>
    </r>
    <r>
      <rPr>
        <sz val="11"/>
        <color theme="3"/>
        <rFont val="Calibri"/>
      </rPr>
      <t xml:space="preserve"> in the </t>
    </r>
    <r>
      <rPr>
        <b/>
        <sz val="11"/>
        <color theme="3"/>
        <rFont val="Calibri"/>
      </rPr>
      <t>Amount</t>
    </r>
    <r>
      <rPr>
        <sz val="11"/>
        <color theme="3"/>
        <rFont val="Calibri"/>
      </rPr>
      <t xml:space="preserve"> column. (TotalTravelers is a named cell that refers to the total travelers in cell B6.)</t>
    </r>
  </si>
  <si>
    <r>
      <t xml:space="preserve">Plan the most cost effective trip by entering </t>
    </r>
    <r>
      <rPr>
        <b/>
        <sz val="11"/>
        <color theme="3"/>
        <rFont val="Calibri"/>
      </rPr>
      <t>Yes/No</t>
    </r>
    <r>
      <rPr>
        <sz val="11"/>
        <color theme="3"/>
        <rFont val="Calibri"/>
      </rPr>
      <t xml:space="preserve"> in the </t>
    </r>
    <r>
      <rPr>
        <b/>
        <sz val="11"/>
        <color theme="3"/>
        <rFont val="Calibri"/>
      </rPr>
      <t>Add to Trip</t>
    </r>
    <r>
      <rPr>
        <sz val="11"/>
        <color theme="3"/>
        <rFont val="Calibri"/>
      </rPr>
      <t xml:space="preserve"> or </t>
    </r>
    <r>
      <rPr>
        <b/>
        <sz val="11"/>
        <color theme="3"/>
        <rFont val="Calibri"/>
      </rPr>
      <t>Add to Total</t>
    </r>
    <r>
      <rPr>
        <sz val="11"/>
        <color theme="3"/>
        <rFont val="Calibri"/>
      </rPr>
      <t xml:space="preserve"> columns to </t>
    </r>
    <r>
      <rPr>
        <b/>
        <sz val="11"/>
        <color theme="3"/>
        <rFont val="Calibri"/>
      </rPr>
      <t>add/remove</t>
    </r>
    <r>
      <rPr>
        <sz val="11"/>
        <color theme="3"/>
        <rFont val="Calibri"/>
      </rPr>
      <t xml:space="preserve"> the amount from the </t>
    </r>
    <r>
      <rPr>
        <b/>
        <sz val="11"/>
        <color theme="3"/>
        <rFont val="Calibri"/>
      </rPr>
      <t>Total Trip Cost</t>
    </r>
    <r>
      <rPr>
        <sz val="11"/>
        <color theme="3"/>
        <rFont val="Calibri"/>
      </rPr>
      <t xml:space="preserve">. </t>
    </r>
  </si>
  <si>
    <t>Meals per day per person</t>
  </si>
  <si>
    <t>Estimated cost per meal per person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</si>
</sst>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&quot;$&quot;#,##0.00_);\(&quot;$&quot;#,##0.00\)"/>
    <numFmt numFmtId="165" formatCode="&quot;$&quot;#,##0.00"/>
    <numFmt numFmtId="166" formatCode="dddd"/>
    <numFmt numFmtId="167" formatCode="&quot;$&quot;#,##0.00;[Red]&quot;$&quot;#,##0.00"/>
  </numFmts>
  <fonts count="43" x14ac:knownFonts="1">
    <font>
      <sz val="9"/>
      <color theme="3"/>
      <name val="Calibri"/>
    </font>
    <font>
      <sz val="8"/>
      <color theme="1" tint="0.14996795556505021"/>
      <name val="Rockwell"/>
      <family val="2"/>
      <scheme val="minor"/>
    </font>
    <font>
      <u/>
      <sz val="9"/>
      <color theme="10"/>
      <name val="Rockwell"/>
      <family val="2"/>
      <scheme val="minor"/>
    </font>
    <font>
      <u/>
      <sz val="9"/>
      <color theme="11"/>
      <name val="Rockwell"/>
      <family val="2"/>
      <scheme val="minor"/>
    </font>
    <font>
      <sz val="11"/>
      <color theme="3"/>
      <name val="Rockwell"/>
      <family val="2"/>
      <scheme val="minor"/>
    </font>
    <font>
      <b/>
      <sz val="20"/>
      <color theme="0"/>
      <name val="Rockwell"/>
      <family val="2"/>
      <scheme val="major"/>
    </font>
    <font>
      <b/>
      <sz val="22"/>
      <color theme="0"/>
      <name val="Rockwell"/>
      <family val="2"/>
      <scheme val="major"/>
    </font>
    <font>
      <sz val="20"/>
      <color theme="4" tint="-0.249977111117893"/>
      <name val="Rockwell"/>
      <family val="2"/>
      <scheme val="minor"/>
    </font>
    <font>
      <sz val="20"/>
      <color theme="1"/>
      <name val="Rockwell"/>
      <family val="2"/>
      <scheme val="minor"/>
    </font>
    <font>
      <sz val="14"/>
      <color theme="3"/>
      <name val="Rockwell"/>
      <family val="2"/>
      <scheme val="minor"/>
    </font>
    <font>
      <sz val="14"/>
      <color theme="4" tint="-0.24994659260841701"/>
      <name val="Rockwell"/>
      <family val="2"/>
      <scheme val="major"/>
    </font>
    <font>
      <sz val="18"/>
      <color theme="4"/>
      <name val="Rockwell"/>
      <family val="2"/>
      <scheme val="minor"/>
    </font>
    <font>
      <sz val="8"/>
      <name val="Rockwell"/>
      <family val="2"/>
      <scheme val="minor"/>
    </font>
    <font>
      <b/>
      <sz val="17"/>
      <color theme="0"/>
      <name val="Calibri"/>
    </font>
    <font>
      <b/>
      <sz val="10"/>
      <color theme="0" tint="-0.499984740745262"/>
      <name val="Calibri"/>
    </font>
    <font>
      <b/>
      <sz val="9"/>
      <color theme="0"/>
      <name val="Calibri"/>
    </font>
    <font>
      <sz val="11"/>
      <color theme="3"/>
      <name val="Calibri"/>
    </font>
    <font>
      <sz val="8"/>
      <color theme="0"/>
      <name val="Calibri"/>
    </font>
    <font>
      <sz val="36"/>
      <color theme="3" tint="0.39994506668294322"/>
      <name val="Calibri"/>
    </font>
    <font>
      <sz val="10"/>
      <color theme="3" tint="0.39997558519241921"/>
      <name val="Calibri"/>
    </font>
    <font>
      <u/>
      <sz val="9"/>
      <color theme="10"/>
      <name val="Calibri"/>
    </font>
    <font>
      <u/>
      <sz val="9"/>
      <color theme="11"/>
      <name val="Calibri"/>
    </font>
    <font>
      <b/>
      <sz val="10"/>
      <color theme="3" tint="0.39994506668294322"/>
      <name val="Calibri"/>
    </font>
    <font>
      <b/>
      <sz val="10"/>
      <color theme="0"/>
      <name val="Calibri"/>
    </font>
    <font>
      <i/>
      <sz val="8"/>
      <color theme="1" tint="0.499984740745262"/>
      <name val="Calibri"/>
    </font>
    <font>
      <sz val="14"/>
      <color theme="3"/>
      <name val="Calibri"/>
    </font>
    <font>
      <sz val="14"/>
      <color theme="4" tint="-0.24994659260841701"/>
      <name val="Calibri"/>
    </font>
    <font>
      <b/>
      <sz val="11"/>
      <color theme="3"/>
      <name val="Calibri"/>
    </font>
    <font>
      <sz val="18"/>
      <color theme="6" tint="-0.499984740745262"/>
      <name val="Calibri"/>
    </font>
    <font>
      <b/>
      <sz val="11"/>
      <color theme="6" tint="-0.499984740745262"/>
      <name val="Calibri"/>
    </font>
    <font>
      <sz val="12"/>
      <color theme="6" tint="-0.499984740745262"/>
      <name val="Calibri"/>
    </font>
    <font>
      <sz val="11"/>
      <color theme="1" tint="0.34998626667073579"/>
      <name val="Calibri"/>
    </font>
    <font>
      <sz val="10"/>
      <color theme="0"/>
      <name val="Calibri"/>
    </font>
    <font>
      <b/>
      <sz val="11"/>
      <color theme="0"/>
      <name val="Calibri"/>
    </font>
    <font>
      <b/>
      <sz val="10"/>
      <color theme="6" tint="-0.499984740745262"/>
      <name val="Calibri"/>
    </font>
    <font>
      <i/>
      <sz val="9"/>
      <color theme="1" tint="0.499984740745262"/>
      <name val="Calibri"/>
    </font>
    <font>
      <sz val="8"/>
      <color theme="6" tint="-0.499984740745262"/>
      <name val="Calibri"/>
    </font>
    <font>
      <sz val="10"/>
      <color theme="6" tint="-0.499984740745262"/>
      <name val="Calibri"/>
    </font>
    <font>
      <sz val="12"/>
      <color theme="2"/>
      <name val="Calibri"/>
    </font>
    <font>
      <sz val="20"/>
      <color theme="4" tint="-0.249977111117893"/>
      <name val="Calibri"/>
    </font>
    <font>
      <b/>
      <sz val="12"/>
      <color theme="0"/>
      <name val="Calibri"/>
    </font>
    <font>
      <b/>
      <sz val="12"/>
      <color theme="3"/>
      <name val="Calibri"/>
    </font>
    <font>
      <b/>
      <sz val="12"/>
      <color theme="2"/>
      <name val="Calibri"/>
    </font>
  </fonts>
  <fills count="7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-0.499984740745262"/>
        <bgColor indexed="65"/>
      </patternFill>
    </fill>
  </fills>
  <borders count="21">
    <border>
      <left/>
      <right/>
      <top/>
      <bottom/>
      <diagonal/>
    </border>
    <border>
      <left/>
      <right/>
      <top/>
      <bottom style="thin">
        <color theme="3" tint="0.39994506668294322"/>
      </bottom>
      <diagonal/>
    </border>
    <border>
      <left/>
      <right/>
      <top style="thin">
        <color theme="4"/>
      </top>
      <bottom/>
      <diagonal/>
    </border>
    <border>
      <left style="thin">
        <color theme="3" tint="0.39994506668294322"/>
      </left>
      <right style="thin">
        <color theme="3" tint="0.39994506668294322"/>
      </right>
      <top/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 style="thin">
        <color theme="0"/>
      </right>
      <top style="thin">
        <color theme="4"/>
      </top>
      <bottom/>
      <diagonal/>
    </border>
    <border>
      <left style="thin">
        <color theme="0"/>
      </left>
      <right style="thin">
        <color theme="0"/>
      </right>
      <top style="thin">
        <color theme="4"/>
      </top>
      <bottom/>
      <diagonal/>
    </border>
    <border>
      <left style="thin">
        <color theme="0"/>
      </left>
      <right/>
      <top style="thin">
        <color theme="4"/>
      </top>
      <bottom/>
      <diagonal/>
    </border>
    <border>
      <left style="medium">
        <color theme="4" tint="0.39991454817346722"/>
      </left>
      <right style="medium">
        <color theme="4" tint="0.39991454817346722"/>
      </right>
      <top style="medium">
        <color theme="4" tint="0.39991454817346722"/>
      </top>
      <bottom style="medium">
        <color theme="4" tint="0.39991454817346722"/>
      </bottom>
      <diagonal/>
    </border>
    <border>
      <left style="medium">
        <color theme="4" tint="0.39994506668294322"/>
      </left>
      <right style="medium">
        <color theme="4" tint="0.39994506668294322"/>
      </right>
      <top style="medium">
        <color theme="4" tint="0.39994506668294322"/>
      </top>
      <bottom style="medium">
        <color theme="4" tint="0.39994506668294322"/>
      </bottom>
      <diagonal/>
    </border>
    <border>
      <left/>
      <right/>
      <top/>
      <bottom style="medium">
        <color theme="4" tint="0.39991454817346722"/>
      </bottom>
      <diagonal/>
    </border>
    <border>
      <left/>
      <right/>
      <top style="medium">
        <color theme="4" tint="0.39991454817346722"/>
      </top>
      <bottom/>
      <diagonal/>
    </border>
    <border>
      <left/>
      <right/>
      <top/>
      <bottom style="medium">
        <color theme="4" tint="0.39988402966399123"/>
      </bottom>
      <diagonal/>
    </border>
    <border>
      <left/>
      <right/>
      <top style="medium">
        <color theme="4" tint="0.39988402966399123"/>
      </top>
      <bottom style="medium">
        <color theme="4" tint="0.39988402966399123"/>
      </bottom>
      <diagonal/>
    </border>
  </borders>
  <cellStyleXfs count="26">
    <xf numFmtId="12" fontId="0" fillId="0" borderId="0" applyNumberFormat="0" applyFill="0" applyBorder="0" applyProtection="0">
      <alignment vertical="center"/>
    </xf>
    <xf numFmtId="0" fontId="13" fillId="6" borderId="0" applyNumberFormat="0" applyBorder="0" applyProtection="0">
      <alignment horizontal="left" vertical="center" indent="1"/>
    </xf>
    <xf numFmtId="0" fontId="14" fillId="0" borderId="0" applyNumberFormat="0" applyFill="0" applyBorder="0" applyProtection="0">
      <alignment horizontal="left" vertical="center"/>
    </xf>
    <xf numFmtId="164" fontId="15" fillId="2" borderId="2" applyProtection="0">
      <alignment vertical="center"/>
    </xf>
    <xf numFmtId="0" fontId="1" fillId="3" borderId="0" applyNumberFormat="0" applyFon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Alignment="0" applyProtection="0"/>
    <xf numFmtId="0" fontId="22" fillId="0" borderId="0" applyNumberFormat="0" applyFill="0" applyBorder="0" applyProtection="0">
      <alignment vertical="center"/>
    </xf>
    <xf numFmtId="0" fontId="17" fillId="6" borderId="0" applyNumberFormat="0" applyAlignment="0" applyProtection="0"/>
    <xf numFmtId="0" fontId="36" fillId="3" borderId="3" applyNumberFormat="0" applyAlignment="0" applyProtection="0"/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5" fillId="4" borderId="0" applyNumberFormat="0" applyBorder="0" applyAlignment="0" applyProtection="0"/>
    <xf numFmtId="0" fontId="6" fillId="2" borderId="0" applyNumberFormat="0" applyAlignment="0" applyProtection="0"/>
    <xf numFmtId="0" fontId="25" fillId="0" borderId="0" applyNumberFormat="0" applyFill="0" applyAlignment="0" applyProtection="0"/>
    <xf numFmtId="0" fontId="10" fillId="0" borderId="17" applyNumberFormat="0" applyFill="0" applyAlignment="0" applyProtection="0"/>
    <xf numFmtId="0" fontId="11" fillId="0" borderId="0" applyNumberFormat="0" applyFill="0" applyBorder="0" applyProtection="0">
      <alignment horizontal="center"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12" fontId="20" fillId="0" borderId="0" applyNumberFormat="0" applyFill="0" applyBorder="0" applyAlignment="0" applyProtection="0">
      <alignment vertical="center"/>
    </xf>
    <xf numFmtId="12" fontId="21" fillId="0" borderId="0" applyNumberFormat="0" applyFill="0" applyBorder="0" applyAlignment="0" applyProtection="0">
      <alignment vertical="center"/>
    </xf>
    <xf numFmtId="12" fontId="20" fillId="0" borderId="0" applyNumberFormat="0" applyFill="0" applyBorder="0" applyAlignment="0" applyProtection="0">
      <alignment vertical="center"/>
    </xf>
    <xf numFmtId="12" fontId="21" fillId="0" borderId="0" applyNumberFormat="0" applyFill="0" applyBorder="0" applyAlignment="0" applyProtection="0">
      <alignment vertical="center"/>
    </xf>
    <xf numFmtId="12" fontId="20" fillId="0" borderId="0" applyNumberFormat="0" applyFill="0" applyBorder="0" applyAlignment="0" applyProtection="0">
      <alignment vertical="center"/>
    </xf>
    <xf numFmtId="12" fontId="21" fillId="0" borderId="0" applyNumberFormat="0" applyFill="0" applyBorder="0" applyAlignment="0" applyProtection="0">
      <alignment vertical="center"/>
    </xf>
  </cellStyleXfs>
  <cellXfs count="102">
    <xf numFmtId="0" fontId="0" fillId="0" borderId="0" xfId="0" applyNumberFormat="1">
      <alignment vertical="center"/>
    </xf>
    <xf numFmtId="0" fontId="13" fillId="6" borderId="0" xfId="1">
      <alignment horizontal="left" vertical="center" indent="1"/>
    </xf>
    <xf numFmtId="0" fontId="0" fillId="0" borderId="0" xfId="0" applyNumberFormat="1">
      <alignment vertical="center"/>
    </xf>
    <xf numFmtId="0" fontId="0" fillId="0" borderId="1" xfId="0" applyNumberFormat="1" applyBorder="1">
      <alignment vertical="center"/>
    </xf>
    <xf numFmtId="164" fontId="15" fillId="2" borderId="2" xfId="3">
      <alignment vertical="center"/>
    </xf>
    <xf numFmtId="0" fontId="0" fillId="0" borderId="5" xfId="0" applyNumberFormat="1" applyBorder="1">
      <alignment vertical="center"/>
    </xf>
    <xf numFmtId="0" fontId="0" fillId="0" borderId="6" xfId="0" applyNumberFormat="1" applyBorder="1">
      <alignment vertical="center"/>
    </xf>
    <xf numFmtId="0" fontId="13" fillId="0" borderId="0" xfId="1" applyFill="1">
      <alignment horizontal="left" vertical="center" indent="1"/>
    </xf>
    <xf numFmtId="0" fontId="13" fillId="6" borderId="0" xfId="1" applyAlignment="1">
      <alignment horizontal="left" vertical="center" indent="1"/>
    </xf>
    <xf numFmtId="0" fontId="18" fillId="0" borderId="0" xfId="6"/>
    <xf numFmtId="0" fontId="0" fillId="0" borderId="0" xfId="0" applyNumberFormat="1" applyAlignment="1">
      <alignment horizontal="right" vertical="center"/>
    </xf>
    <xf numFmtId="0" fontId="14" fillId="0" borderId="0" xfId="2" applyAlignment="1">
      <alignment horizontal="left" vertical="center"/>
    </xf>
    <xf numFmtId="14" fontId="14" fillId="0" borderId="0" xfId="2" applyNumberFormat="1" applyAlignment="1">
      <alignment horizontal="left" vertical="center"/>
    </xf>
    <xf numFmtId="165" fontId="14" fillId="0" borderId="0" xfId="2" applyNumberFormat="1" applyAlignment="1">
      <alignment horizontal="left" vertical="center"/>
    </xf>
    <xf numFmtId="0" fontId="22" fillId="0" borderId="0" xfId="7" applyAlignment="1">
      <alignment horizontal="right" vertical="center"/>
    </xf>
    <xf numFmtId="0" fontId="16" fillId="0" borderId="0" xfId="12" applyAlignment="1">
      <alignment horizontal="left" vertical="center" indent="1"/>
    </xf>
    <xf numFmtId="0" fontId="16" fillId="0" borderId="0" xfId="12" applyNumberFormat="1">
      <alignment vertical="center"/>
    </xf>
    <xf numFmtId="0" fontId="16" fillId="0" borderId="0" xfId="12">
      <alignment vertical="center"/>
    </xf>
    <xf numFmtId="165" fontId="16" fillId="0" borderId="0" xfId="12" applyNumberFormat="1">
      <alignment vertical="center"/>
    </xf>
    <xf numFmtId="0" fontId="16" fillId="5" borderId="0" xfId="12" applyFill="1">
      <alignment vertical="center"/>
    </xf>
    <xf numFmtId="0" fontId="25" fillId="0" borderId="0" xfId="15" applyAlignment="1">
      <alignment horizontal="left"/>
    </xf>
    <xf numFmtId="0" fontId="25" fillId="0" borderId="0" xfId="15"/>
    <xf numFmtId="49" fontId="8" fillId="5" borderId="0" xfId="12" quotePrefix="1" applyNumberFormat="1" applyFont="1" applyFill="1" applyAlignment="1">
      <alignment horizontal="left" vertical="center"/>
    </xf>
    <xf numFmtId="49" fontId="8" fillId="5" borderId="0" xfId="12" applyNumberFormat="1" applyFont="1" applyFill="1" applyAlignment="1">
      <alignment horizontal="left" vertical="center"/>
    </xf>
    <xf numFmtId="0" fontId="16" fillId="0" borderId="0" xfId="12" applyAlignment="1">
      <alignment horizontal="center"/>
    </xf>
    <xf numFmtId="0" fontId="16" fillId="5" borderId="0" xfId="12" applyFill="1" applyAlignment="1">
      <alignment horizontal="right" vertical="top"/>
    </xf>
    <xf numFmtId="0" fontId="4" fillId="5" borderId="0" xfId="12" applyFont="1" applyFill="1" applyAlignment="1">
      <alignment vertical="top" wrapText="1"/>
    </xf>
    <xf numFmtId="0" fontId="16" fillId="5" borderId="0" xfId="12" applyFill="1" applyAlignment="1">
      <alignment vertical="top" wrapText="1"/>
    </xf>
    <xf numFmtId="0" fontId="9" fillId="0" borderId="0" xfId="12" applyFont="1" applyAlignment="1">
      <alignment horizontal="center" vertical="center"/>
    </xf>
    <xf numFmtId="0" fontId="4" fillId="0" borderId="0" xfId="12" applyFont="1" applyBorder="1" applyAlignment="1">
      <alignment horizontal="center" vertical="center"/>
    </xf>
    <xf numFmtId="0" fontId="4" fillId="0" borderId="0" xfId="12" applyFont="1" applyBorder="1">
      <alignment vertical="center"/>
    </xf>
    <xf numFmtId="0" fontId="7" fillId="5" borderId="0" xfId="12" quotePrefix="1" applyNumberFormat="1" applyFont="1" applyFill="1" applyAlignment="1">
      <alignment horizontal="left" vertical="center"/>
    </xf>
    <xf numFmtId="0" fontId="7" fillId="5" borderId="0" xfId="12" quotePrefix="1" applyNumberFormat="1" applyFont="1" applyFill="1" applyAlignment="1">
      <alignment horizontal="left" vertical="center" wrapText="1"/>
    </xf>
    <xf numFmtId="0" fontId="19" fillId="0" borderId="0" xfId="0" applyNumberFormat="1" applyFont="1" applyAlignment="1">
      <alignment horizontal="right" vertical="center"/>
    </xf>
    <xf numFmtId="0" fontId="0" fillId="0" borderId="0" xfId="0" applyNumberFormat="1">
      <alignment vertical="center"/>
    </xf>
    <xf numFmtId="164" fontId="23" fillId="2" borderId="2" xfId="3" applyFont="1">
      <alignment vertical="center"/>
    </xf>
    <xf numFmtId="0" fontId="25" fillId="0" borderId="0" xfId="12" applyFont="1" applyAlignment="1">
      <alignment horizontal="left" vertical="center" indent="1"/>
    </xf>
    <xf numFmtId="0" fontId="25" fillId="0" borderId="0" xfId="12" applyNumberFormat="1" applyFont="1" applyAlignment="1">
      <alignment horizontal="right" vertical="center"/>
    </xf>
    <xf numFmtId="0" fontId="26" fillId="0" borderId="17" xfId="16" applyFont="1" applyFill="1" applyAlignment="1">
      <alignment horizontal="center"/>
    </xf>
    <xf numFmtId="0" fontId="16" fillId="0" borderId="0" xfId="12" applyFont="1" applyAlignment="1">
      <alignment horizontal="left" vertical="center" indent="1"/>
    </xf>
    <xf numFmtId="165" fontId="16" fillId="0" borderId="0" xfId="12" applyNumberFormat="1" applyFont="1">
      <alignment vertical="center"/>
    </xf>
    <xf numFmtId="165" fontId="25" fillId="0" borderId="0" xfId="12" applyNumberFormat="1" applyFont="1" applyAlignment="1">
      <alignment horizontal="right" vertical="center"/>
    </xf>
    <xf numFmtId="0" fontId="30" fillId="0" borderId="0" xfId="12" applyFont="1" applyBorder="1" applyAlignment="1">
      <alignment horizontal="center" vertical="center"/>
    </xf>
    <xf numFmtId="0" fontId="16" fillId="0" borderId="0" xfId="12" applyNumberFormat="1" applyFont="1">
      <alignment vertical="center"/>
    </xf>
    <xf numFmtId="0" fontId="31" fillId="0" borderId="0" xfId="12" applyFont="1" applyAlignment="1">
      <alignment horizontal="left" vertical="center" indent="1"/>
    </xf>
    <xf numFmtId="0" fontId="31" fillId="0" borderId="0" xfId="12" applyFont="1" applyBorder="1" applyAlignment="1">
      <alignment horizontal="left" vertical="center" indent="1"/>
    </xf>
    <xf numFmtId="0" fontId="16" fillId="0" borderId="0" xfId="0" applyNumberFormat="1" applyFont="1" applyFill="1" applyBorder="1" applyAlignment="1">
      <alignment horizontal="left" vertical="center" indent="1"/>
    </xf>
    <xf numFmtId="37" fontId="16" fillId="0" borderId="0" xfId="0" applyNumberFormat="1" applyFont="1" applyFill="1" applyBorder="1">
      <alignment vertical="center"/>
    </xf>
    <xf numFmtId="37" fontId="16" fillId="0" borderId="0" xfId="0" applyNumberFormat="1" applyFont="1">
      <alignment vertical="center"/>
    </xf>
    <xf numFmtId="164" fontId="16" fillId="0" borderId="0" xfId="4" applyNumberFormat="1" applyFont="1" applyFill="1" applyBorder="1" applyAlignment="1"/>
    <xf numFmtId="164" fontId="16" fillId="0" borderId="0" xfId="0" applyNumberFormat="1" applyFont="1">
      <alignment vertical="center"/>
    </xf>
    <xf numFmtId="164" fontId="16" fillId="0" borderId="0" xfId="0" applyNumberFormat="1" applyFont="1" applyFill="1" applyBorder="1" applyAlignment="1"/>
    <xf numFmtId="166" fontId="32" fillId="6" borderId="0" xfId="8" applyNumberFormat="1" applyFont="1" applyAlignment="1">
      <alignment horizontal="center" vertical="center"/>
    </xf>
    <xf numFmtId="0" fontId="29" fillId="0" borderId="0" xfId="7" applyFont="1">
      <alignment vertical="center"/>
    </xf>
    <xf numFmtId="164" fontId="16" fillId="0" borderId="0" xfId="0" applyNumberFormat="1" applyFont="1" applyFill="1" applyBorder="1" applyAlignment="1">
      <alignment vertical="center"/>
    </xf>
    <xf numFmtId="165" fontId="16" fillId="0" borderId="0" xfId="4" applyNumberFormat="1" applyFont="1" applyFill="1" applyBorder="1" applyAlignment="1">
      <alignment vertical="center"/>
    </xf>
    <xf numFmtId="164" fontId="16" fillId="0" borderId="0" xfId="4" applyNumberFormat="1" applyFont="1" applyFill="1" applyBorder="1" applyAlignment="1">
      <alignment vertical="center"/>
    </xf>
    <xf numFmtId="164" fontId="33" fillId="2" borderId="2" xfId="0" applyNumberFormat="1" applyFont="1" applyFill="1" applyBorder="1" applyAlignment="1">
      <alignment horizontal="left" vertical="center" indent="1"/>
    </xf>
    <xf numFmtId="164" fontId="33" fillId="2" borderId="2" xfId="0" applyNumberFormat="1" applyFont="1" applyFill="1" applyBorder="1" applyAlignment="1">
      <alignment vertical="center"/>
    </xf>
    <xf numFmtId="164" fontId="33" fillId="2" borderId="12" xfId="3" applyFont="1" applyBorder="1" applyAlignment="1">
      <alignment horizontal="left" vertical="center" indent="1"/>
    </xf>
    <xf numFmtId="164" fontId="33" fillId="2" borderId="12" xfId="3" applyFont="1" applyBorder="1">
      <alignment vertical="center"/>
    </xf>
    <xf numFmtId="164" fontId="33" fillId="2" borderId="13" xfId="3" applyFont="1" applyBorder="1">
      <alignment vertical="center"/>
    </xf>
    <xf numFmtId="164" fontId="33" fillId="2" borderId="14" xfId="3" applyFont="1" applyBorder="1">
      <alignment vertical="center"/>
    </xf>
    <xf numFmtId="164" fontId="33" fillId="2" borderId="2" xfId="3" applyFont="1">
      <alignment vertical="center"/>
    </xf>
    <xf numFmtId="164" fontId="33" fillId="2" borderId="2" xfId="3" applyNumberFormat="1" applyFont="1">
      <alignment vertical="center"/>
    </xf>
    <xf numFmtId="0" fontId="34" fillId="0" borderId="0" xfId="7" applyFont="1" applyAlignment="1">
      <alignment horizontal="right" vertical="center"/>
    </xf>
    <xf numFmtId="0" fontId="29" fillId="0" borderId="0" xfId="7" applyFont="1" applyAlignment="1">
      <alignment horizontal="right" vertical="center"/>
    </xf>
    <xf numFmtId="0" fontId="35" fillId="0" borderId="4" xfId="5" applyFont="1" applyBorder="1">
      <alignment vertical="center"/>
    </xf>
    <xf numFmtId="0" fontId="35" fillId="0" borderId="0" xfId="5" applyFont="1" applyAlignment="1">
      <alignment horizontal="right" vertical="center"/>
    </xf>
    <xf numFmtId="14" fontId="37" fillId="3" borderId="3" xfId="9" applyNumberFormat="1" applyFont="1" applyAlignment="1">
      <alignment horizontal="center" vertical="center"/>
    </xf>
    <xf numFmtId="0" fontId="16" fillId="0" borderId="0" xfId="12" applyFill="1">
      <alignment vertical="center"/>
    </xf>
    <xf numFmtId="0" fontId="5" fillId="0" borderId="0" xfId="13" applyFill="1" applyAlignment="1">
      <alignment horizontal="right" vertical="center" indent="1"/>
    </xf>
    <xf numFmtId="0" fontId="6" fillId="0" borderId="0" xfId="14" applyFill="1" applyAlignment="1">
      <alignment horizontal="right" vertical="center" indent="1"/>
    </xf>
    <xf numFmtId="0" fontId="16" fillId="2" borderId="20" xfId="12" applyFill="1" applyBorder="1" applyAlignment="1">
      <alignment vertical="center"/>
    </xf>
    <xf numFmtId="0" fontId="38" fillId="2" borderId="0" xfId="12" applyFont="1" applyFill="1" applyAlignment="1">
      <alignment horizontal="left" vertical="center" indent="1"/>
    </xf>
    <xf numFmtId="165" fontId="38" fillId="2" borderId="0" xfId="12" applyNumberFormat="1" applyFont="1" applyFill="1">
      <alignment vertical="center"/>
    </xf>
    <xf numFmtId="0" fontId="38" fillId="2" borderId="0" xfId="12" applyFont="1" applyFill="1" applyBorder="1" applyAlignment="1">
      <alignment horizontal="left" vertical="center" indent="1"/>
    </xf>
    <xf numFmtId="165" fontId="38" fillId="2" borderId="0" xfId="12" applyNumberFormat="1" applyFont="1" applyFill="1" applyBorder="1">
      <alignment vertical="center"/>
    </xf>
    <xf numFmtId="0" fontId="4" fillId="2" borderId="0" xfId="12" applyFont="1" applyFill="1" applyBorder="1">
      <alignment vertical="center"/>
    </xf>
    <xf numFmtId="0" fontId="39" fillId="5" borderId="0" xfId="12" applyFont="1" applyFill="1" applyAlignment="1">
      <alignment vertical="top"/>
    </xf>
    <xf numFmtId="165" fontId="40" fillId="2" borderId="0" xfId="12" applyNumberFormat="1" applyFont="1" applyFill="1" applyAlignment="1">
      <alignment horizontal="center" vertical="center"/>
    </xf>
    <xf numFmtId="165" fontId="41" fillId="0" borderId="15" xfId="12" applyNumberFormat="1" applyFont="1" applyBorder="1" applyAlignment="1">
      <alignment horizontal="center" vertical="center"/>
    </xf>
    <xf numFmtId="0" fontId="41" fillId="0" borderId="15" xfId="12" applyNumberFormat="1" applyFont="1" applyBorder="1" applyAlignment="1">
      <alignment horizontal="center" vertical="center"/>
    </xf>
    <xf numFmtId="0" fontId="41" fillId="0" borderId="16" xfId="12" applyNumberFormat="1" applyFont="1" applyBorder="1" applyAlignment="1">
      <alignment horizontal="center" vertical="center"/>
    </xf>
    <xf numFmtId="167" fontId="27" fillId="0" borderId="0" xfId="0" applyNumberFormat="1" applyFont="1">
      <alignment vertical="center"/>
    </xf>
    <xf numFmtId="0" fontId="25" fillId="0" borderId="0" xfId="12" applyFont="1" applyAlignment="1">
      <alignment horizontal="center" vertical="center"/>
    </xf>
    <xf numFmtId="0" fontId="16" fillId="0" borderId="0" xfId="12" applyFont="1" applyBorder="1" applyAlignment="1">
      <alignment horizontal="left" vertical="center" indent="1"/>
    </xf>
    <xf numFmtId="165" fontId="16" fillId="0" borderId="0" xfId="12" applyNumberFormat="1" applyFont="1" applyBorder="1">
      <alignment vertical="center"/>
    </xf>
    <xf numFmtId="0" fontId="42" fillId="2" borderId="0" xfId="12" applyFont="1" applyFill="1" applyBorder="1" applyAlignment="1">
      <alignment horizontal="left" vertical="center" indent="1"/>
    </xf>
    <xf numFmtId="165" fontId="42" fillId="2" borderId="0" xfId="12" applyNumberFormat="1" applyFont="1" applyFill="1" applyBorder="1">
      <alignment vertical="center"/>
    </xf>
    <xf numFmtId="0" fontId="28" fillId="0" borderId="18" xfId="17" applyFont="1" applyBorder="1" applyAlignment="1">
      <alignment horizontal="center" vertical="center"/>
    </xf>
    <xf numFmtId="0" fontId="28" fillId="0" borderId="19" xfId="17" applyFont="1" applyBorder="1" applyAlignment="1">
      <alignment horizontal="center" vertical="center"/>
    </xf>
    <xf numFmtId="0" fontId="28" fillId="0" borderId="0" xfId="17" applyFont="1" applyBorder="1" applyAlignment="1">
      <alignment horizontal="center" vertical="center"/>
    </xf>
    <xf numFmtId="0" fontId="16" fillId="5" borderId="0" xfId="12" applyFont="1" applyFill="1" applyAlignment="1">
      <alignment vertical="top" wrapText="1"/>
    </xf>
    <xf numFmtId="0" fontId="4" fillId="5" borderId="0" xfId="12" applyFont="1" applyFill="1" applyAlignment="1">
      <alignment vertical="top" wrapText="1"/>
    </xf>
    <xf numFmtId="0" fontId="0" fillId="0" borderId="0" xfId="0" applyNumberFormat="1" applyAlignment="1">
      <alignment horizontal="center" vertical="center"/>
    </xf>
    <xf numFmtId="0" fontId="0" fillId="0" borderId="7" xfId="0" applyNumberFormat="1" applyBorder="1" applyAlignment="1">
      <alignment horizontal="left" vertical="top"/>
    </xf>
    <xf numFmtId="0" fontId="0" fillId="0" borderId="0" xfId="0" applyNumberFormat="1" applyBorder="1" applyAlignment="1">
      <alignment horizontal="left" vertical="top"/>
    </xf>
    <xf numFmtId="0" fontId="0" fillId="0" borderId="8" xfId="0" applyNumberFormat="1" applyBorder="1" applyAlignment="1">
      <alignment horizontal="left" vertical="top"/>
    </xf>
    <xf numFmtId="0" fontId="0" fillId="0" borderId="9" xfId="0" applyNumberFormat="1" applyBorder="1" applyAlignment="1">
      <alignment horizontal="left" vertical="top"/>
    </xf>
    <xf numFmtId="0" fontId="0" fillId="0" borderId="10" xfId="0" applyNumberFormat="1" applyBorder="1" applyAlignment="1">
      <alignment horizontal="left" vertical="top"/>
    </xf>
    <xf numFmtId="0" fontId="0" fillId="0" borderId="11" xfId="0" applyNumberFormat="1" applyBorder="1" applyAlignment="1">
      <alignment horizontal="left" vertical="top"/>
    </xf>
  </cellXfs>
  <cellStyles count="26">
    <cellStyle name="Do Not Type" xfId="4"/>
    <cellStyle name="Followed Hyperlink" xfId="11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Heading 1" xfId="6" builtinId="16" customBuiltin="1"/>
    <cellStyle name="Heading 1 2" xfId="14"/>
    <cellStyle name="Heading 2" xfId="7" builtinId="17" customBuiltin="1"/>
    <cellStyle name="Heading 2 2" xfId="15"/>
    <cellStyle name="Heading 3" xfId="8" builtinId="18" customBuiltin="1"/>
    <cellStyle name="Heading 3 2" xfId="16"/>
    <cellStyle name="Heading 4" xfId="9" builtinId="19" customBuiltin="1"/>
    <cellStyle name="Heading 4 2" xfId="17"/>
    <cellStyle name="Hyperlink" xfId="10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Input Custom" xfId="2"/>
    <cellStyle name="Instructions" xfId="5"/>
    <cellStyle name="Normal" xfId="0" builtinId="0" customBuiltin="1"/>
    <cellStyle name="Normal 2" xfId="12"/>
    <cellStyle name="Table Totals" xfId="3"/>
    <cellStyle name="Title" xfId="1" builtinId="15" customBuiltin="1"/>
    <cellStyle name="Title 2" xfId="13"/>
  </cellStyles>
  <dxfs count="99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none"/>
      </font>
      <numFmt numFmtId="164" formatCode="&quot;$&quot;#,##0.00_);\(&quot;$&quot;#,##0.00\)"/>
      <fill>
        <patternFill patternType="solid">
          <fgColor indexed="64"/>
          <bgColor theme="4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none"/>
      </font>
      <numFmt numFmtId="164" formatCode="&quot;$&quot;#,##0.00_);\(&quot;$&quot;#,##0.00\)"/>
      <fill>
        <patternFill patternType="solid">
          <fgColor indexed="64"/>
          <bgColor theme="4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none"/>
      </font>
      <numFmt numFmtId="164" formatCode="&quot;$&quot;#,##0.00_);\(&quot;$&quot;#,##0.00\)"/>
      <fill>
        <patternFill patternType="solid">
          <fgColor indexed="64"/>
          <bgColor theme="4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none"/>
      </font>
      <numFmt numFmtId="164" formatCode="&quot;$&quot;#,##0.00_);\(&quot;$&quot;#,##0.00\)"/>
      <fill>
        <patternFill patternType="solid">
          <fgColor indexed="64"/>
          <bgColor theme="4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none"/>
      </font>
      <numFmt numFmtId="164" formatCode="&quot;$&quot;#,##0.00_);\(&quot;$&quot;#,##0.00\)"/>
      <fill>
        <patternFill patternType="solid">
          <fgColor indexed="64"/>
          <bgColor theme="4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none"/>
      </font>
      <numFmt numFmtId="164" formatCode="&quot;$&quot;#,##0.00_);\(&quot;$&quot;#,##0.00\)"/>
      <fill>
        <patternFill patternType="solid">
          <fgColor indexed="64"/>
          <bgColor theme="4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none"/>
      </font>
      <numFmt numFmtId="164" formatCode="&quot;$&quot;#,##0.00_);\(&quot;$&quot;#,##0.00\)"/>
      <fill>
        <patternFill patternType="solid">
          <fgColor indexed="64"/>
          <bgColor theme="4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none"/>
      </font>
      <numFmt numFmtId="164" formatCode="&quot;$&quot;#,##0.00_);\(&quot;$&quot;#,##0.00\)"/>
      <fill>
        <patternFill patternType="solid">
          <fgColor indexed="64"/>
          <bgColor theme="4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none"/>
      </font>
      <numFmt numFmtId="164" formatCode="&quot;$&quot;#,##0.00_);\(&quot;$&quot;#,##0.00\)"/>
      <fill>
        <patternFill patternType="solid">
          <fgColor indexed="64"/>
          <bgColor theme="4"/>
        </patternFill>
      </fill>
      <alignment horizontal="left" vertical="center" textRotation="0" wrapText="0" indent="1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none"/>
      </font>
      <numFmt numFmtId="164" formatCode="&quot;$&quot;#,##0.00_);\(&quot;$&quot;#,##0.00\)"/>
      <fill>
        <patternFill patternType="solid">
          <fgColor indexed="64"/>
          <bgColor theme="4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strike val="0"/>
        <outline val="0"/>
        <shadow val="0"/>
        <u val="none"/>
        <vertAlign val="baseline"/>
        <sz val="11"/>
        <color theme="3"/>
        <name val="Calibri"/>
        <scheme val="none"/>
      </font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none"/>
      </font>
      <numFmt numFmtId="164" formatCode="&quot;$&quot;#,##0.00_);\(&quot;$&quot;#,##0.00\)"/>
      <fill>
        <patternFill patternType="solid">
          <fgColor indexed="64"/>
          <bgColor theme="4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strike val="0"/>
        <outline val="0"/>
        <shadow val="0"/>
        <u val="none"/>
        <vertAlign val="baseline"/>
        <sz val="11"/>
        <color theme="3"/>
        <name val="Calibri"/>
        <scheme val="none"/>
      </font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none"/>
      </font>
      <numFmt numFmtId="164" formatCode="&quot;$&quot;#,##0.00_);\(&quot;$&quot;#,##0.00\)"/>
      <fill>
        <patternFill patternType="solid">
          <fgColor indexed="64"/>
          <bgColor theme="4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strike val="0"/>
        <outline val="0"/>
        <shadow val="0"/>
        <u val="none"/>
        <vertAlign val="baseline"/>
        <sz val="11"/>
        <color theme="3"/>
        <name val="Calibri"/>
        <scheme val="none"/>
      </font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none"/>
      </font>
      <numFmt numFmtId="164" formatCode="&quot;$&quot;#,##0.00_);\(&quot;$&quot;#,##0.00\)"/>
      <fill>
        <patternFill patternType="solid">
          <fgColor indexed="64"/>
          <bgColor theme="4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strike val="0"/>
        <outline val="0"/>
        <shadow val="0"/>
        <u val="none"/>
        <vertAlign val="baseline"/>
        <sz val="11"/>
        <color theme="3"/>
        <name val="Calibri"/>
        <scheme val="none"/>
      </font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none"/>
      </font>
      <numFmt numFmtId="164" formatCode="&quot;$&quot;#,##0.00_);\(&quot;$&quot;#,##0.00\)"/>
      <fill>
        <patternFill patternType="solid">
          <fgColor indexed="64"/>
          <bgColor theme="4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strike val="0"/>
        <outline val="0"/>
        <shadow val="0"/>
        <u val="none"/>
        <vertAlign val="baseline"/>
        <sz val="11"/>
        <color theme="3"/>
        <name val="Calibri"/>
        <scheme val="none"/>
      </font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none"/>
      </font>
      <numFmt numFmtId="164" formatCode="&quot;$&quot;#,##0.00_);\(&quot;$&quot;#,##0.00\)"/>
      <fill>
        <patternFill patternType="solid">
          <fgColor indexed="64"/>
          <bgColor theme="4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strike val="0"/>
        <outline val="0"/>
        <shadow val="0"/>
        <u val="none"/>
        <vertAlign val="baseline"/>
        <sz val="11"/>
        <color theme="3"/>
        <name val="Calibri"/>
        <scheme val="none"/>
      </font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none"/>
      </font>
      <numFmt numFmtId="164" formatCode="&quot;$&quot;#,##0.00_);\(&quot;$&quot;#,##0.00\)"/>
      <fill>
        <patternFill patternType="solid">
          <fgColor indexed="64"/>
          <bgColor theme="4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strike val="0"/>
        <outline val="0"/>
        <shadow val="0"/>
        <u val="none"/>
        <vertAlign val="baseline"/>
        <sz val="11"/>
        <color theme="3"/>
        <name val="Calibri"/>
        <scheme val="none"/>
      </font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none"/>
      </font>
      <numFmt numFmtId="164" formatCode="&quot;$&quot;#,##0.00_);\(&quot;$&quot;#,##0.00\)"/>
      <fill>
        <patternFill patternType="solid">
          <fgColor indexed="64"/>
          <bgColor theme="4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strike val="0"/>
        <outline val="0"/>
        <shadow val="0"/>
        <u val="none"/>
        <vertAlign val="baseline"/>
        <sz val="11"/>
        <color theme="3"/>
        <name val="Calibri"/>
        <scheme val="none"/>
      </font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none"/>
      </font>
      <numFmt numFmtId="164" formatCode="&quot;$&quot;#,##0.00_);\(&quot;$&quot;#,##0.00\)"/>
      <fill>
        <patternFill patternType="solid">
          <fgColor indexed="64"/>
          <bgColor theme="4"/>
        </patternFill>
      </fill>
      <alignment horizontal="left" vertical="center" textRotation="0" wrapText="0" indent="1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strike val="0"/>
        <outline val="0"/>
        <shadow val="0"/>
        <u val="none"/>
        <vertAlign val="baseline"/>
        <sz val="11"/>
        <color theme="3"/>
        <name val="Calibri"/>
        <scheme val="none"/>
      </font>
      <alignment horizontal="lef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scheme val="none"/>
      </font>
    </dxf>
    <dxf>
      <font>
        <strike val="0"/>
        <outline val="0"/>
        <shadow val="0"/>
        <u val="none"/>
        <vertAlign val="baseline"/>
        <sz val="11"/>
        <color theme="3"/>
        <name val="Calibri"/>
        <scheme val="none"/>
      </font>
    </dxf>
    <dxf>
      <font>
        <strike val="0"/>
        <outline val="0"/>
        <shadow val="0"/>
        <u val="none"/>
        <vertAlign val="baseline"/>
        <sz val="11"/>
        <color theme="3"/>
        <name val="Calibri"/>
        <scheme val="none"/>
      </font>
      <numFmt numFmtId="165" formatCode="&quot;$&quot;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3"/>
        <name val="Calibri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3"/>
        <name val="Calibri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3"/>
        <name val="Calibri"/>
        <scheme val="none"/>
      </font>
      <numFmt numFmtId="164" formatCode="&quot;$&quot;#,##0.00_);\(&quot;$&quot;#,##0.00\)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3"/>
        <name val="Calibri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3"/>
        <name val="Calibri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3"/>
        <name val="Calibri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3"/>
        <name val="Calibri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3"/>
        <name val="Calibri"/>
        <scheme val="none"/>
      </font>
      <alignment horizontal="lef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scheme val="none"/>
      </font>
    </dxf>
    <dxf>
      <font>
        <strike val="0"/>
        <outline val="0"/>
        <shadow val="0"/>
        <u val="none"/>
        <vertAlign val="baseline"/>
        <sz val="11"/>
        <color theme="3"/>
        <name val="Calibri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none"/>
      </font>
      <numFmt numFmtId="164" formatCode="&quot;$&quot;#,##0.00_);\(&quot;$&quot;#,##0.00\)"/>
      <fill>
        <patternFill patternType="solid">
          <fgColor indexed="64"/>
          <bgColor theme="4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strike val="0"/>
        <outline val="0"/>
        <shadow val="0"/>
        <u val="none"/>
        <vertAlign val="baseline"/>
        <sz val="11"/>
        <color theme="3"/>
        <name val="Calibri"/>
        <scheme val="none"/>
      </font>
      <numFmt numFmtId="164" formatCode="&quot;$&quot;#,##0.00_);\(&quot;$&quot;#,##0.00\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none"/>
      </font>
      <numFmt numFmtId="164" formatCode="&quot;$&quot;#,##0.00_);\(&quot;$&quot;#,##0.00\)"/>
      <fill>
        <patternFill patternType="solid">
          <fgColor indexed="64"/>
          <bgColor theme="4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strike val="0"/>
        <outline val="0"/>
        <shadow val="0"/>
        <u val="none"/>
        <vertAlign val="baseline"/>
        <sz val="11"/>
        <color theme="3"/>
        <name val="Calibri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none"/>
      </font>
      <numFmt numFmtId="164" formatCode="&quot;$&quot;#,##0.00_);\(&quot;$&quot;#,##0.00\)"/>
      <fill>
        <patternFill patternType="solid">
          <fgColor indexed="64"/>
          <bgColor theme="4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strike val="0"/>
        <outline val="0"/>
        <shadow val="0"/>
        <u val="none"/>
        <vertAlign val="baseline"/>
        <sz val="11"/>
        <color theme="3"/>
        <name val="Calibri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none"/>
      </font>
      <numFmt numFmtId="164" formatCode="&quot;$&quot;#,##0.00_);\(&quot;$&quot;#,##0.00\)"/>
      <fill>
        <patternFill patternType="solid">
          <fgColor indexed="64"/>
          <bgColor theme="4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strike val="0"/>
        <outline val="0"/>
        <shadow val="0"/>
        <u val="none"/>
        <vertAlign val="baseline"/>
        <sz val="11"/>
        <color theme="3"/>
        <name val="Calibri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none"/>
      </font>
      <numFmt numFmtId="164" formatCode="&quot;$&quot;#,##0.00_);\(&quot;$&quot;#,##0.00\)"/>
      <fill>
        <patternFill patternType="solid">
          <fgColor indexed="64"/>
          <bgColor theme="4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strike val="0"/>
        <outline val="0"/>
        <shadow val="0"/>
        <u val="none"/>
        <vertAlign val="baseline"/>
        <sz val="11"/>
        <color theme="3"/>
        <name val="Calibri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Calibri"/>
        <scheme val="none"/>
      </font>
      <numFmt numFmtId="167" formatCode="&quot;$&quot;#,##0.00;[Red]&quot;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Calibri"/>
        <scheme val="none"/>
      </font>
      <numFmt numFmtId="164" formatCode="&quot;$&quot;#,##0.00_);\(&quot;$&quot;#,##0.00\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none"/>
      </font>
      <numFmt numFmtId="164" formatCode="&quot;$&quot;#,##0.00_);\(&quot;$&quot;#,##0.00\)"/>
      <fill>
        <patternFill patternType="solid">
          <fgColor indexed="64"/>
          <bgColor theme="4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strike val="0"/>
        <outline val="0"/>
        <shadow val="0"/>
        <u val="none"/>
        <vertAlign val="baseline"/>
        <sz val="11"/>
        <color theme="3"/>
        <name val="Calibri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none"/>
      </font>
      <numFmt numFmtId="164" formatCode="&quot;$&quot;#,##0.00_);\(&quot;$&quot;#,##0.00\)"/>
      <fill>
        <patternFill patternType="solid">
          <fgColor indexed="64"/>
          <bgColor theme="4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strike val="0"/>
        <outline val="0"/>
        <shadow val="0"/>
        <u val="none"/>
        <vertAlign val="baseline"/>
        <sz val="11"/>
        <color theme="3"/>
        <name val="Calibri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none"/>
      </font>
      <numFmt numFmtId="164" formatCode="&quot;$&quot;#,##0.00_);\(&quot;$&quot;#,##0.00\)"/>
      <fill>
        <patternFill patternType="solid">
          <fgColor indexed="64"/>
          <bgColor theme="4"/>
        </patternFill>
      </fill>
      <alignment horizontal="left" vertical="center" textRotation="0" wrapText="0" indent="1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strike val="0"/>
        <outline val="0"/>
        <shadow val="0"/>
        <u val="none"/>
        <vertAlign val="baseline"/>
        <sz val="11"/>
        <color theme="3"/>
        <name val="Calibri"/>
        <scheme val="none"/>
      </font>
    </dxf>
    <dxf>
      <font>
        <strike val="0"/>
        <outline val="0"/>
        <shadow val="0"/>
        <u val="none"/>
        <vertAlign val="baseline"/>
        <sz val="11"/>
        <name val="Calibri"/>
        <scheme val="none"/>
      </font>
    </dxf>
    <dxf>
      <font>
        <strike val="0"/>
        <outline val="0"/>
        <shadow val="0"/>
        <u val="none"/>
        <vertAlign val="baseline"/>
        <sz val="11"/>
        <color theme="3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Rockwell"/>
        <scheme val="minor"/>
      </font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Rockwell"/>
        <scheme val="minor"/>
      </font>
      <fill>
        <patternFill patternType="solid">
          <fgColor indexed="64"/>
          <bgColor theme="4"/>
        </patternFill>
      </fill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2"/>
        <color theme="6" tint="-0.499984740745262"/>
        <name val="Calibri"/>
        <scheme val="none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2"/>
        <name val="Calibri"/>
        <scheme val="none"/>
      </font>
      <numFmt numFmtId="165" formatCode="&quot;$&quot;#,##0.00"/>
      <fill>
        <patternFill patternType="solid">
          <fgColor indexed="64"/>
          <bgColor theme="4"/>
        </patternFill>
      </fill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1"/>
        <color theme="3"/>
        <name val="Calibri"/>
        <scheme val="none"/>
      </font>
      <numFmt numFmtId="165" formatCode="&quot;$&quot;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2"/>
        <name val="Calibri"/>
        <scheme val="none"/>
      </font>
      <fill>
        <patternFill patternType="solid">
          <fgColor indexed="64"/>
          <bgColor theme="4"/>
        </patternFill>
      </fill>
      <alignment horizontal="left" vertical="center" textRotation="0" wrapText="0" indent="1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1"/>
        <color theme="3"/>
        <name val="Calibri"/>
        <scheme val="none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2"/>
        <name val="Calibri"/>
        <scheme val="none"/>
      </font>
      <numFmt numFmtId="165" formatCode="&quot;$&quot;#,##0.00"/>
      <fill>
        <patternFill patternType="solid">
          <fgColor indexed="64"/>
          <bgColor theme="4"/>
        </patternFill>
      </fill>
    </dxf>
    <dxf>
      <numFmt numFmtId="165" formatCode="&quot;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2"/>
        <name val="Calibri"/>
        <scheme val="none"/>
      </font>
      <fill>
        <patternFill patternType="solid">
          <fgColor indexed="64"/>
          <bgColor theme="4"/>
        </patternFill>
      </fill>
      <alignment horizontal="left" vertical="center" textRotation="0" wrapText="0" indent="1" justifyLastLine="0" shrinkToFit="0" readingOrder="0"/>
    </dxf>
    <dxf>
      <alignment horizontal="lef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2"/>
        <color theme="2"/>
        <name val="Calibri"/>
        <scheme val="none"/>
      </font>
      <fill>
        <patternFill patternType="solid">
          <fgColor indexed="64"/>
          <bgColor theme="4"/>
        </patternFill>
      </fill>
    </dxf>
    <dxf>
      <font>
        <strike val="0"/>
        <outline val="0"/>
        <shadow val="0"/>
        <u val="none"/>
        <vertAlign val="baseline"/>
        <sz val="14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2"/>
        <name val="Calibri"/>
        <scheme val="none"/>
      </font>
      <numFmt numFmtId="165" formatCode="&quot;$&quot;#,##0.00"/>
      <fill>
        <patternFill patternType="solid">
          <fgColor indexed="64"/>
          <bgColor theme="4"/>
        </patternFill>
      </fill>
    </dxf>
    <dxf>
      <font>
        <strike val="0"/>
        <outline val="0"/>
        <shadow val="0"/>
        <u val="none"/>
        <vertAlign val="baseline"/>
        <sz val="11"/>
        <color theme="3"/>
        <name val="Calibri"/>
        <scheme val="none"/>
      </font>
      <numFmt numFmtId="165" formatCode="&quot;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2"/>
        <name val="Calibri"/>
        <scheme val="none"/>
      </font>
      <fill>
        <patternFill patternType="solid">
          <fgColor indexed="64"/>
          <bgColor theme="4"/>
        </patternFill>
      </fill>
      <alignment horizontal="lef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1"/>
        <color theme="3"/>
        <name val="Calibri"/>
        <scheme val="none"/>
      </font>
      <alignment horizontal="lef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2"/>
        <color theme="2"/>
        <name val="Calibri"/>
        <scheme val="none"/>
      </font>
      <fill>
        <patternFill patternType="solid">
          <fgColor indexed="64"/>
          <bgColor theme="4"/>
        </patternFill>
      </fill>
    </dxf>
    <dxf>
      <font>
        <strike val="0"/>
        <outline val="0"/>
        <shadow val="0"/>
        <u val="none"/>
        <vertAlign val="baseline"/>
        <sz val="11"/>
        <color theme="3"/>
        <name val="Calibri"/>
        <scheme val="none"/>
      </font>
    </dxf>
    <dxf>
      <font>
        <strike val="0"/>
        <outline val="0"/>
        <shadow val="0"/>
        <u val="none"/>
        <vertAlign val="baseline"/>
        <sz val="14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2"/>
        <name val="Calibri"/>
        <scheme val="none"/>
      </font>
      <numFmt numFmtId="165" formatCode="&quot;$&quot;#,##0.00"/>
      <fill>
        <patternFill patternType="solid">
          <fgColor indexed="64"/>
          <bgColor theme="4"/>
        </patternFill>
      </fill>
    </dxf>
    <dxf>
      <font>
        <strike val="0"/>
        <outline val="0"/>
        <shadow val="0"/>
        <u val="none"/>
        <vertAlign val="baseline"/>
        <sz val="11"/>
        <color theme="3"/>
        <name val="Calibri"/>
        <scheme val="none"/>
      </font>
      <numFmt numFmtId="165" formatCode="&quot;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2"/>
        <name val="Calibri"/>
        <scheme val="none"/>
      </font>
      <fill>
        <patternFill patternType="solid">
          <fgColor indexed="64"/>
          <bgColor theme="4"/>
        </patternFill>
      </fill>
      <alignment horizontal="lef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1"/>
        <color theme="3"/>
        <name val="Calibri"/>
        <scheme val="none"/>
      </font>
      <alignment horizontal="lef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2"/>
        <color theme="2"/>
        <name val="Calibri"/>
        <scheme val="none"/>
      </font>
      <fill>
        <patternFill patternType="solid">
          <fgColor indexed="64"/>
          <bgColor theme="4"/>
        </patternFill>
      </fill>
    </dxf>
    <dxf>
      <font>
        <strike val="0"/>
        <outline val="0"/>
        <shadow val="0"/>
        <u val="none"/>
        <vertAlign val="baseline"/>
        <sz val="11"/>
        <color theme="3"/>
        <name val="Calibri"/>
        <scheme val="none"/>
      </font>
    </dxf>
    <dxf>
      <font>
        <strike val="0"/>
        <outline val="0"/>
        <shadow val="0"/>
        <u val="none"/>
        <vertAlign val="baseline"/>
        <sz val="14"/>
        <color theme="3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2"/>
        <name val="Calibri"/>
        <scheme val="none"/>
      </font>
      <numFmt numFmtId="165" formatCode="&quot;$&quot;#,##0.00"/>
      <fill>
        <patternFill patternType="solid">
          <fgColor indexed="64"/>
          <bgColor theme="4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2"/>
        <name val="Calibri"/>
        <scheme val="none"/>
      </font>
      <fill>
        <patternFill patternType="solid">
          <fgColor indexed="64"/>
          <bgColor theme="4"/>
        </patternFill>
      </fill>
      <alignment horizontal="left" vertical="center" textRotation="0" wrapText="0" indent="1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1"/>
        <color theme="3"/>
        <name val="Calibri"/>
        <scheme val="none"/>
      </font>
      <fill>
        <patternFill patternType="solid">
          <fgColor indexed="64"/>
          <bgColor theme="4"/>
        </patternFill>
      </fill>
    </dxf>
    <dxf>
      <font>
        <strike val="0"/>
        <outline val="0"/>
        <shadow val="0"/>
        <u val="none"/>
        <vertAlign val="baseline"/>
        <sz val="11"/>
        <name val="Calibri"/>
        <scheme val="none"/>
      </font>
    </dxf>
    <dxf>
      <font>
        <strike val="0"/>
        <outline val="0"/>
        <shadow val="0"/>
        <u val="none"/>
        <vertAlign val="baseline"/>
        <sz val="14"/>
        <name val="Calibri"/>
        <scheme val="none"/>
      </font>
    </dxf>
    <dxf>
      <border>
        <horizontal style="thin">
          <color theme="0" tint="-0.14996795556505021"/>
        </horizontal>
      </border>
    </dxf>
    <dxf>
      <font>
        <b/>
        <i val="0"/>
        <color theme="4"/>
      </font>
    </dxf>
    <dxf>
      <font>
        <b/>
        <i val="0"/>
      </font>
      <border>
        <top style="medium">
          <color theme="4" tint="0.39991454817346722"/>
        </top>
        <bottom style="medium">
          <color theme="4" tint="0.39991454817346722"/>
        </bottom>
      </border>
    </dxf>
    <dxf>
      <font>
        <color theme="4" tint="-0.24994659260841701"/>
      </font>
      <border>
        <bottom style="medium">
          <color theme="4" tint="0.39991454817346722"/>
        </bottom>
      </border>
    </dxf>
    <dxf>
      <fill>
        <patternFill>
          <bgColor theme="0" tint="-4.9989318521683403E-2"/>
        </patternFill>
      </fill>
    </dxf>
    <dxf>
      <font>
        <b/>
        <i val="0"/>
        <color theme="0"/>
      </font>
      <fill>
        <patternFill>
          <bgColor theme="4"/>
        </patternFill>
      </fill>
      <border>
        <top style="thin">
          <color theme="0" tint="-0.24994659260841701"/>
        </top>
      </border>
    </dxf>
    <dxf>
      <font>
        <color theme="1" tint="0.34998626667073579"/>
      </font>
      <border>
        <left style="thin">
          <color theme="3" tint="0.59996337778862885"/>
        </left>
        <right/>
        <top style="thin">
          <color theme="3" tint="0.59996337778862885"/>
        </top>
        <bottom/>
        <vertical style="thin">
          <color theme="3" tint="0.59996337778862885"/>
        </vertical>
        <horizontal style="dotted">
          <color theme="3" tint="0.59996337778862885"/>
        </horizontal>
      </border>
    </dxf>
  </dxfs>
  <tableStyles count="2" defaultTableStyle="Expense Report" defaultPivotStyle="PivotStyleLight15">
    <tableStyle name="Expense Report" pivot="0" count="3">
      <tableStyleElement type="wholeTable" dxfId="98"/>
      <tableStyleElement type="totalRow" dxfId="97"/>
      <tableStyleElement type="lastColumn" dxfId="96"/>
    </tableStyle>
    <tableStyle name="Trip Planner" pivot="0" count="4">
      <tableStyleElement type="headerRow" dxfId="95"/>
      <tableStyleElement type="totalRow" dxfId="94"/>
      <tableStyleElement type="lastColumn" dxfId="93"/>
      <tableStyleElement type="firstRowStripe" dxfId="9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8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8473</xdr:colOff>
      <xdr:row>0</xdr:row>
      <xdr:rowOff>50802</xdr:rowOff>
    </xdr:from>
    <xdr:to>
      <xdr:col>10</xdr:col>
      <xdr:colOff>6441</xdr:colOff>
      <xdr:row>3</xdr:row>
      <xdr:rowOff>656338</xdr:rowOff>
    </xdr:to>
    <xdr:pic>
      <xdr:nvPicPr>
        <xdr:cNvPr id="2" name="Picture 1" descr="travelcostplanner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6" y="50802"/>
          <a:ext cx="8583168" cy="192633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Vacation-Cost-Planner-Template-doc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rip Planner"/>
      <sheetName val="Trip Planner (2)"/>
      <sheetName val="Sheet2"/>
    </sheetNames>
    <sheetDataSet>
      <sheetData sheetId="0"/>
      <sheetData sheetId="1"/>
      <sheetData sheetId="2">
        <row r="6">
          <cell r="C6">
            <v>42545</v>
          </cell>
        </row>
        <row r="7">
          <cell r="C7">
            <v>0.67</v>
          </cell>
        </row>
      </sheetData>
    </sheetDataSet>
  </externalBook>
</externalLink>
</file>

<file path=xl/tables/table1.xml><?xml version="1.0" encoding="utf-8"?>
<table xmlns="http://schemas.openxmlformats.org/spreadsheetml/2006/main" id="4" name="Fuel" displayName="Fuel" ref="B12:C17" totalsRowCount="1" headerRowDxfId="91" dataDxfId="90" totalsRowDxfId="89">
  <autoFilter ref="B12:C16">
    <filterColumn colId="0" hiddenButton="1"/>
    <filterColumn colId="1" hiddenButton="1"/>
  </autoFilter>
  <tableColumns count="2">
    <tableColumn id="1" name="Gasoline" totalsRowLabel="TOTAL" totalsRowDxfId="88" dataCellStyle="Normal 2"/>
    <tableColumn id="2" name="Amount" totalsRowFunction="custom" totalsRowDxfId="87" dataCellStyle="Normal 2">
      <totalsRowFormula>((C13/C14)*C15)*C16</totalsRowFormula>
    </tableColumn>
  </tableColumns>
  <tableStyleInfo name="Trip Planner" showFirstColumn="0" showLastColumn="0" showRowStripes="0" showColumnStripes="0"/>
</table>
</file>

<file path=xl/tables/table2.xml><?xml version="1.0" encoding="utf-8"?>
<table xmlns="http://schemas.openxmlformats.org/spreadsheetml/2006/main" id="5" name="Airfare" displayName="Airfare" ref="B19:C22" totalsRowCount="1" headerRowDxfId="86" dataDxfId="85" totalsRowDxfId="84">
  <autoFilter ref="B19:C21">
    <filterColumn colId="0" hiddenButton="1"/>
    <filterColumn colId="1" hiddenButton="1"/>
  </autoFilter>
  <tableColumns count="2">
    <tableColumn id="1" name="Airfare" totalsRowLabel="TOTAL" dataDxfId="83" totalsRowDxfId="82" dataCellStyle="Normal 2"/>
    <tableColumn id="2" name="Amount" totalsRowFunction="custom" dataDxfId="81" totalsRowDxfId="80" dataCellStyle="Normal 2">
      <totalsRowFormula>(C20*TotalTravelers)+C21</totalsRowFormula>
    </tableColumn>
  </tableColumns>
  <tableStyleInfo name="Trip Planner" showFirstColumn="0" showLastColumn="0" showRowStripes="0" showColumnStripes="0"/>
</table>
</file>

<file path=xl/tables/table3.xml><?xml version="1.0" encoding="utf-8"?>
<table xmlns="http://schemas.openxmlformats.org/spreadsheetml/2006/main" id="6" name="Meals" displayName="Meals" ref="B24:C27" totalsRowCount="1" headerRowDxfId="79" dataDxfId="78" totalsRowDxfId="77">
  <autoFilter ref="B24:C26">
    <filterColumn colId="0" hiddenButton="1"/>
    <filterColumn colId="1" hiddenButton="1"/>
  </autoFilter>
  <tableColumns count="2">
    <tableColumn id="1" name="Meals" totalsRowLabel="TOTAL" dataDxfId="76" totalsRowDxfId="75" dataCellStyle="Normal 2"/>
    <tableColumn id="2" name="Amount" totalsRowFunction="custom" dataDxfId="74" totalsRowDxfId="73" dataCellStyle="Normal 2">
      <totalsRowFormula>((C26*TotalTravelers)*C25)*Length</totalsRowFormula>
    </tableColumn>
  </tableColumns>
  <tableStyleInfo name="Trip Planner" showFirstColumn="0" showLastColumn="0" showRowStripes="1" showColumnStripes="0"/>
</table>
</file>

<file path=xl/tables/table4.xml><?xml version="1.0" encoding="utf-8"?>
<table xmlns="http://schemas.openxmlformats.org/spreadsheetml/2006/main" id="7" name="Lodging" displayName="Lodging" ref="B29:C35" totalsRowCount="1" headerRowDxfId="72" totalsRowDxfId="71">
  <tableColumns count="2">
    <tableColumn id="1" name="Lodging" totalsRowLabel="TOTAL" dataDxfId="70" totalsRowDxfId="69" dataCellStyle="Normal 2"/>
    <tableColumn id="2" name="Amount" totalsRowFunction="custom" dataDxfId="68" totalsRowDxfId="67" dataCellStyle="Normal 2">
      <totalsRowFormula>((C30+C33+C34)*C31)*C32</totalsRowFormula>
    </tableColumn>
  </tableColumns>
  <tableStyleInfo name="Trip Planner" showFirstColumn="0" showLastColumn="0" showRowStripes="0" showColumnStripes="0"/>
</table>
</file>

<file path=xl/tables/table5.xml><?xml version="1.0" encoding="utf-8"?>
<table xmlns="http://schemas.openxmlformats.org/spreadsheetml/2006/main" id="8" name="Misc9" displayName="Misc9" ref="B37:E42" totalsRowCount="1">
  <tableColumns count="4">
    <tableColumn id="1" name="Entertainment/Misc" totalsRowLabel="TOTAL" dataDxfId="66" totalsRowDxfId="65" dataCellStyle="Normal 2"/>
    <tableColumn id="2" name="Total Cost" totalsRowFunction="custom" dataDxfId="64" totalsRowDxfId="63" dataCellStyle="Normal 2">
      <totalsRowFormula>SUBTOTAL(109,Misc9[Cost])</totalsRowFormula>
    </tableColumn>
    <tableColumn id="4" name="Add to Total?" dataDxfId="62" totalsRowDxfId="61" dataCellStyle="Normal 2"/>
    <tableColumn id="5" name="Cost" totalsRowDxfId="60" dataCellStyle="Normal 2">
      <calculatedColumnFormula>IF(Misc9[[#This Row],[Add to Total?]]="yes",Misc9[[#This Row],[Total Cost]],0)</calculatedColumnFormula>
    </tableColumn>
  </tableColumns>
  <tableStyleInfo name="Trip Planner" showFirstColumn="0" showLastColumn="1" showRowStripes="0" showColumnStripes="0"/>
</table>
</file>

<file path=xl/tables/table6.xml><?xml version="1.0" encoding="utf-8"?>
<table xmlns="http://schemas.openxmlformats.org/spreadsheetml/2006/main" id="1" name="Transportation" displayName="Transportation" ref="B11:J18" headerRowCount="0" totalsRowCount="1" dataDxfId="59" totalsRowDxfId="58">
  <tableColumns count="9">
    <tableColumn id="1" name="Transportation" totalsRowLabel="TOTAL" dataDxfId="57" totalsRowDxfId="56"/>
    <tableColumn id="11" name="Day 1" totalsRowFunction="custom" dataDxfId="55" totalsRowDxfId="54">
      <totalsRowFormula>SUBTOTAL(109,C12:C17)</totalsRowFormula>
    </tableColumn>
    <tableColumn id="12" name="Day 2" totalsRowFunction="custom" dataDxfId="53" totalsRowDxfId="52">
      <totalsRowFormula>SUBTOTAL(109,D12:D17)</totalsRowFormula>
    </tableColumn>
    <tableColumn id="17" name="Day 3" totalsRowFunction="custom" dataDxfId="51" totalsRowDxfId="50">
      <totalsRowFormula>SUBTOTAL(109,E12:E17)</totalsRowFormula>
    </tableColumn>
    <tableColumn id="13" name="Day 4" totalsRowFunction="custom" dataDxfId="49" totalsRowDxfId="48">
      <totalsRowFormula>SUBTOTAL(109,F12:F17)</totalsRowFormula>
    </tableColumn>
    <tableColumn id="14" name="Day 5" totalsRowFunction="custom" dataDxfId="47" totalsRowDxfId="46">
      <totalsRowFormula>SUBTOTAL(109,G12:G17)</totalsRowFormula>
    </tableColumn>
    <tableColumn id="15" name="Day 6" totalsRowFunction="custom" dataDxfId="45" totalsRowDxfId="44">
      <totalsRowFormula>SUBTOTAL(109,H12:H17)</totalsRowFormula>
    </tableColumn>
    <tableColumn id="16" name="Day 7" totalsRowFunction="custom" dataDxfId="43" totalsRowDxfId="42">
      <totalsRowFormula>SUBTOTAL(109,I12:I17)</totalsRowFormula>
    </tableColumn>
    <tableColumn id="9" name="Total" totalsRowFunction="custom" dataDxfId="41" totalsRowDxfId="40">
      <calculatedColumnFormula>SUM(Transportation[[#This Row],[Day 1]:[Day 7]])</calculatedColumnFormula>
      <totalsRowFormula>SUM(J12:J17)</totalsRowFormula>
    </tableColumn>
  </tableColumns>
  <tableStyleInfo name="Expense Report" showFirstColumn="0" showLastColumn="1" showRowStripes="1" showColumnStripes="0"/>
</table>
</file>

<file path=xl/tables/table7.xml><?xml version="1.0" encoding="utf-8"?>
<table xmlns="http://schemas.openxmlformats.org/spreadsheetml/2006/main" id="2" name="LodgingMeals" displayName="LodgingMeals" ref="B21:J27" headerRowCount="0" totalsRowCount="1" dataDxfId="39" totalsRowDxfId="38">
  <tableColumns count="9">
    <tableColumn id="1" name="Lodging &amp; Meals" totalsRowLabel="TOTAL" dataDxfId="37" totalsRowDxfId="8"/>
    <tableColumn id="11" name="Day 1" totalsRowFunction="custom" dataDxfId="36" totalsRowDxfId="7">
      <totalsRowFormula>SUBTOTAL(109,C21,C26)</totalsRowFormula>
    </tableColumn>
    <tableColumn id="14" name="Day 2" totalsRowFunction="custom" dataDxfId="35" totalsRowDxfId="6">
      <totalsRowFormula>SUBTOTAL(109,D21,D26)</totalsRowFormula>
    </tableColumn>
    <tableColumn id="13" name="Day 3" totalsRowFunction="custom" dataDxfId="34" totalsRowDxfId="5">
      <totalsRowFormula>SUBTOTAL(109,E21,E26)</totalsRowFormula>
    </tableColumn>
    <tableColumn id="17" name="Day 4" totalsRowFunction="custom" dataDxfId="33" totalsRowDxfId="4">
      <totalsRowFormula>SUBTOTAL(109,F21,F26)</totalsRowFormula>
    </tableColumn>
    <tableColumn id="16" name="Day 5" totalsRowFunction="custom" dataDxfId="32" totalsRowDxfId="3">
      <calculatedColumnFormula>SUM(G17:G20)</calculatedColumnFormula>
      <totalsRowFormula>SUBTOTAL(109,G21,G26)</totalsRowFormula>
    </tableColumn>
    <tableColumn id="15" name="Day 6" totalsRowFunction="custom" dataDxfId="31" totalsRowDxfId="2">
      <totalsRowFormula>SUBTOTAL(109,H21,H26)</totalsRowFormula>
    </tableColumn>
    <tableColumn id="12" name="Day 7" totalsRowFunction="custom" dataDxfId="30" totalsRowDxfId="1">
      <totalsRowFormula>SUBTOTAL(109,I21,I26)</totalsRowFormula>
    </tableColumn>
    <tableColumn id="9" name="Total" totalsRowFunction="custom" dataDxfId="29" totalsRowDxfId="0">
      <calculatedColumnFormula>SUM(LodgingMeals[[#This Row],[Day 1]:[Day 7]])</calculatedColumnFormula>
      <totalsRowFormula>SUBTOTAL(109,J21,J26)</totalsRowFormula>
    </tableColumn>
  </tableColumns>
  <tableStyleInfo name="Expense Report" showFirstColumn="0" showLastColumn="1" showRowStripes="1" showColumnStripes="0"/>
  <extLst>
    <ext xmlns:x14="http://schemas.microsoft.com/office/spreadsheetml/2009/9/main" uri="{504A1905-F514-4f6f-8877-14C23A59335A}">
      <x14:table altText="Lodging &amp; Meals Expenses" altTextSummary="List of lodging and meal expenses for each day of the expense week."/>
    </ext>
  </extLst>
</table>
</file>

<file path=xl/tables/table8.xml><?xml version="1.0" encoding="utf-8"?>
<table xmlns="http://schemas.openxmlformats.org/spreadsheetml/2006/main" id="3" name="Misc" displayName="Misc" ref="B30:J35" headerRowCount="0" totalsRowCount="1" dataDxfId="28" totalsRowDxfId="27">
  <tableColumns count="9">
    <tableColumn id="1" name="Miscellaneous" totalsRowLabel="TOTAL" dataDxfId="26" totalsRowDxfId="25"/>
    <tableColumn id="2" name="Day 1" totalsRowFunction="sum" dataDxfId="24" totalsRowDxfId="23"/>
    <tableColumn id="3" name="Day 2" totalsRowFunction="sum" dataDxfId="22" totalsRowDxfId="21"/>
    <tableColumn id="4" name="Day 3" totalsRowFunction="sum" dataDxfId="20" totalsRowDxfId="19"/>
    <tableColumn id="5" name="Day 4" totalsRowFunction="sum" dataDxfId="18" totalsRowDxfId="17"/>
    <tableColumn id="6" name="Day 5" totalsRowFunction="sum" dataDxfId="16" totalsRowDxfId="15"/>
    <tableColumn id="7" name="Day 6" totalsRowFunction="sum" dataDxfId="14" totalsRowDxfId="13"/>
    <tableColumn id="8" name="Day 7" totalsRowFunction="sum" dataDxfId="12" totalsRowDxfId="11"/>
    <tableColumn id="9" name="Total" totalsRowFunction="sum" dataDxfId="10" totalsRowDxfId="9">
      <calculatedColumnFormula>SUM(Misc[[#This Row],[Day 1]:[Day 7]])</calculatedColumnFormula>
    </tableColumn>
  </tableColumns>
  <tableStyleInfo name="Expense Report" showFirstColumn="0" showLastColumn="1" showRowStripes="1" showColumnStripes="0"/>
</table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Foundry">
  <a:themeElements>
    <a:clrScheme name="Foundry">
      <a:dk1>
        <a:sysClr val="windowText" lastClr="000000"/>
      </a:dk1>
      <a:lt1>
        <a:sysClr val="window" lastClr="FFFFFF"/>
      </a:lt1>
      <a:dk2>
        <a:srgbClr val="676A55"/>
      </a:dk2>
      <a:lt2>
        <a:srgbClr val="EAEBDE"/>
      </a:lt2>
      <a:accent1>
        <a:srgbClr val="72A376"/>
      </a:accent1>
      <a:accent2>
        <a:srgbClr val="B0CCB0"/>
      </a:accent2>
      <a:accent3>
        <a:srgbClr val="A8CDD7"/>
      </a:accent3>
      <a:accent4>
        <a:srgbClr val="C0BEAF"/>
      </a:accent4>
      <a:accent5>
        <a:srgbClr val="CEC597"/>
      </a:accent5>
      <a:accent6>
        <a:srgbClr val="E8B7B7"/>
      </a:accent6>
      <a:hlink>
        <a:srgbClr val="DB5353"/>
      </a:hlink>
      <a:folHlink>
        <a:srgbClr val="903638"/>
      </a:folHlink>
    </a:clrScheme>
    <a:fontScheme name="Foundry">
      <a:majorFont>
        <a:latin typeface="Rockwell"/>
        <a:ea typeface=""/>
        <a:cs typeface=""/>
        <a:font script="Grek" typeface="Cambria"/>
        <a:font script="Cyrl" typeface="Cambria"/>
        <a:font script="Jpan" typeface="ＭＳ 明朝"/>
        <a:font script="Hang" typeface="바탕"/>
        <a:font script="Hans" typeface="华文新魏"/>
        <a:font script="Hant" typeface="微軟正黑體"/>
        <a:font script="Arab" typeface="Times New Roman"/>
        <a:font script="Hebr" typeface="David"/>
        <a:font script="Thai" typeface="JasmineUPC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Rockwell"/>
        <a:ea typeface=""/>
        <a:cs typeface=""/>
        <a:font script="Grek" typeface="Cambria"/>
        <a:font script="Cyrl" typeface="Cambria"/>
        <a:font script="Jpan" typeface="ＭＳ 明朝"/>
        <a:font script="Hang" typeface="바탕"/>
        <a:font script="Hans" typeface="华文新魏"/>
        <a:font script="Hant" typeface="標楷體"/>
        <a:font script="Arab" typeface="Times New Roman"/>
        <a:font script="Hebr" typeface="David"/>
        <a:font script="Thai" typeface="JasmineUPC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Foundry">
      <a:fillStyleLst>
        <a:solidFill>
          <a:schemeClr val="phClr"/>
        </a:solidFill>
        <a:gradFill rotWithShape="1">
          <a:gsLst>
            <a:gs pos="0">
              <a:schemeClr val="phClr">
                <a:tint val="70000"/>
                <a:satMod val="180000"/>
              </a:schemeClr>
            </a:gs>
            <a:gs pos="62000">
              <a:schemeClr val="phClr">
                <a:tint val="30000"/>
                <a:satMod val="180000"/>
              </a:schemeClr>
            </a:gs>
            <a:gs pos="100000">
              <a:schemeClr val="phClr">
                <a:tint val="22000"/>
                <a:satMod val="180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shade val="58000"/>
                <a:satMod val="150000"/>
              </a:schemeClr>
            </a:gs>
            <a:gs pos="72000">
              <a:schemeClr val="phClr">
                <a:tint val="90000"/>
                <a:satMod val="135000"/>
              </a:schemeClr>
            </a:gs>
            <a:gs pos="100000">
              <a:schemeClr val="phClr">
                <a:tint val="80000"/>
                <a:satMod val="15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80000"/>
            </a:schemeClr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dist="38100" dir="5400000" rotWithShape="0">
              <a:srgbClr val="000000">
                <a:alpha val="43137"/>
              </a:srgbClr>
            </a:outerShdw>
          </a:effectLst>
        </a:effectStyle>
        <a:effectStyle>
          <a:effectLst>
            <a:outerShdw blurRad="50800" dist="38100" dir="5400000" rotWithShape="0">
              <a:srgbClr val="000000">
                <a:alpha val="43137"/>
              </a:srgbClr>
            </a:outerShdw>
          </a:effectLst>
        </a:effectStyle>
        <a:effectStyle>
          <a:effectLst>
            <a:outerShdw blurRad="50800" dist="38100" dir="5400000" rotWithShape="0">
              <a:srgbClr val="000000">
                <a:alpha val="43137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000000"/>
            </a:lightRig>
          </a:scene3d>
          <a:sp3d prstMaterial="matte">
            <a:bevelT w="63500" h="63500" prst="coolSlant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75000"/>
                <a:satMod val="400000"/>
              </a:schemeClr>
            </a:gs>
            <a:gs pos="20000">
              <a:schemeClr val="phClr">
                <a:tint val="80000"/>
                <a:satMod val="355000"/>
              </a:schemeClr>
            </a:gs>
            <a:gs pos="100000">
              <a:schemeClr val="phClr">
                <a:tint val="95000"/>
                <a:shade val="55000"/>
                <a:satMod val="355000"/>
              </a:schemeClr>
            </a:gs>
          </a:gsLst>
          <a:path path="circle">
            <a:fillToRect l="67500" t="35000" r="32500" b="65000"/>
          </a:path>
        </a:gradFill>
        <a:blipFill>
          <a:blip xmlns:r="http://schemas.openxmlformats.org/officeDocument/2006/relationships" r:embed="rId1">
            <a:duotone>
              <a:schemeClr val="phClr">
                <a:shade val="30000"/>
                <a:satMod val="120000"/>
              </a:schemeClr>
              <a:schemeClr val="phClr">
                <a:tint val="70000"/>
                <a:satMod val="250000"/>
              </a:schemeClr>
            </a:duotone>
          </a:blip>
          <a:tile tx="0" ty="0" sx="50000" sy="50000" flip="none" algn="t"/>
        </a:blipFill>
      </a:bgFillStyleLst>
    </a:fmtScheme>
  </a:themeElements>
  <a:objectDefaults>
    <a:spDef>
      <a:spPr/>
      <a:bodyPr rtlCol="0" anchor="ctr"/>
      <a:lstStyle>
        <a:defPPr algn="ctr">
          <a:defRPr/>
        </a:defPPr>
      </a:lstStyle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4" Type="http://schemas.openxmlformats.org/officeDocument/2006/relationships/table" Target="../tables/table3.xml"/><Relationship Id="rId5" Type="http://schemas.openxmlformats.org/officeDocument/2006/relationships/table" Target="../tables/table4.xml"/><Relationship Id="rId6" Type="http://schemas.openxmlformats.org/officeDocument/2006/relationships/table" Target="../tables/table5.xml"/><Relationship Id="rId1" Type="http://schemas.openxmlformats.org/officeDocument/2006/relationships/drawing" Target="../drawings/drawing1.xml"/><Relationship Id="rId2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Relationship Id="rId2" Type="http://schemas.openxmlformats.org/officeDocument/2006/relationships/table" Target="../tables/table7.xml"/><Relationship Id="rId3" Type="http://schemas.openxmlformats.org/officeDocument/2006/relationships/table" Target="../tables/table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4"/>
    <pageSetUpPr fitToPage="1"/>
  </sheetPr>
  <dimension ref="B1:L42"/>
  <sheetViews>
    <sheetView showGridLines="0" tabSelected="1" topLeftCell="A9" zoomScale="150" zoomScaleNormal="150" zoomScalePageLayoutView="150" workbookViewId="0">
      <selection activeCell="C14" sqref="C14"/>
    </sheetView>
  </sheetViews>
  <sheetFormatPr baseColWidth="10" defaultColWidth="9" defaultRowHeight="22.5" customHeight="1" x14ac:dyDescent="0"/>
  <cols>
    <col min="1" max="1" width="2.19921875" style="17" customWidth="1"/>
    <col min="2" max="2" width="35.19921875" style="15" customWidth="1"/>
    <col min="3" max="3" width="15.3984375" style="18" customWidth="1"/>
    <col min="4" max="4" width="20.59765625" style="17" customWidth="1"/>
    <col min="5" max="5" width="14.59765625" style="17" hidden="1" customWidth="1"/>
    <col min="6" max="6" width="7" style="17" customWidth="1"/>
    <col min="7" max="7" width="2.59765625" style="17" customWidth="1"/>
    <col min="8" max="8" width="5" style="17" customWidth="1"/>
    <col min="9" max="9" width="46.3984375" style="17" customWidth="1"/>
    <col min="10" max="10" width="2.59765625" style="17" customWidth="1"/>
    <col min="11" max="16384" width="9" style="17"/>
  </cols>
  <sheetData>
    <row r="1" spans="2:12" ht="16.5" customHeight="1">
      <c r="C1" s="16"/>
    </row>
    <row r="2" spans="2:12" ht="44.25" customHeight="1">
      <c r="C2" s="16"/>
      <c r="G2" s="70"/>
      <c r="H2" s="70"/>
      <c r="I2" s="71"/>
      <c r="J2" s="70"/>
      <c r="L2" s="18"/>
    </row>
    <row r="3" spans="2:12" ht="44.25" customHeight="1">
      <c r="C3" s="16"/>
      <c r="G3" s="70"/>
      <c r="H3" s="70"/>
      <c r="I3" s="72"/>
      <c r="J3" s="70"/>
    </row>
    <row r="4" spans="2:12" ht="64" customHeight="1">
      <c r="C4" s="16"/>
      <c r="G4" s="19"/>
      <c r="H4" s="19"/>
      <c r="I4" s="19"/>
      <c r="J4" s="19"/>
    </row>
    <row r="5" spans="2:12" ht="38.25" customHeight="1" thickBot="1">
      <c r="B5" s="20" t="s">
        <v>35</v>
      </c>
      <c r="C5" s="16"/>
      <c r="D5" s="21" t="s">
        <v>36</v>
      </c>
      <c r="G5" s="19"/>
      <c r="H5" s="79" t="s">
        <v>37</v>
      </c>
      <c r="I5" s="19"/>
      <c r="J5" s="19"/>
    </row>
    <row r="6" spans="2:12" ht="22.5" customHeight="1" thickBot="1">
      <c r="B6" s="82">
        <v>1</v>
      </c>
      <c r="C6" s="16"/>
      <c r="D6" s="83">
        <v>1</v>
      </c>
      <c r="G6" s="19"/>
      <c r="H6" s="31">
        <v>1</v>
      </c>
      <c r="I6" s="93" t="s">
        <v>38</v>
      </c>
      <c r="J6" s="19"/>
    </row>
    <row r="7" spans="2:12" ht="25.5" customHeight="1">
      <c r="C7" s="16"/>
      <c r="G7" s="19"/>
      <c r="H7" s="22"/>
      <c r="I7" s="94"/>
      <c r="J7" s="19"/>
    </row>
    <row r="8" spans="2:12" ht="24" customHeight="1" thickBot="1">
      <c r="B8" s="20" t="s">
        <v>39</v>
      </c>
      <c r="C8" s="16"/>
      <c r="D8" s="20" t="s">
        <v>40</v>
      </c>
      <c r="G8" s="19"/>
      <c r="H8" s="32">
        <v>2</v>
      </c>
      <c r="I8" s="93" t="s">
        <v>69</v>
      </c>
      <c r="J8" s="19"/>
    </row>
    <row r="9" spans="2:12" ht="24" customHeight="1" thickBot="1">
      <c r="B9" s="80">
        <f>IF(AddGas="yes",TotalGas,0)+IF(AddAirfare="yes",TotalAirfare,0)+IF(AddMeals="yes",TotalMeals,0)+IF(AddLodging="yes",TotalLodging,0)+TotalEntertainment</f>
        <v>0</v>
      </c>
      <c r="C9" s="16"/>
      <c r="D9" s="81">
        <f>TotalTripCost/TotalTravelers</f>
        <v>0</v>
      </c>
      <c r="E9" s="18"/>
      <c r="G9" s="19"/>
      <c r="H9" s="23"/>
      <c r="I9" s="94"/>
      <c r="J9" s="19"/>
    </row>
    <row r="10" spans="2:12" ht="24" customHeight="1">
      <c r="C10" s="16"/>
      <c r="G10" s="19"/>
      <c r="H10" s="19"/>
      <c r="I10" s="94"/>
      <c r="J10" s="19"/>
    </row>
    <row r="11" spans="2:12" ht="20" customHeight="1">
      <c r="C11" s="16"/>
      <c r="G11" s="19"/>
      <c r="H11" s="32">
        <v>3</v>
      </c>
      <c r="I11" s="93" t="s">
        <v>68</v>
      </c>
      <c r="J11" s="19"/>
    </row>
    <row r="12" spans="2:12" ht="20" customHeight="1" thickBot="1">
      <c r="B12" s="36" t="s">
        <v>41</v>
      </c>
      <c r="C12" s="37" t="s">
        <v>42</v>
      </c>
      <c r="D12" s="38" t="s">
        <v>43</v>
      </c>
      <c r="G12" s="19"/>
      <c r="H12" s="23"/>
      <c r="I12" s="94"/>
      <c r="J12" s="19"/>
    </row>
    <row r="13" spans="2:12" ht="20" customHeight="1">
      <c r="B13" s="44" t="s">
        <v>44</v>
      </c>
      <c r="C13" s="43">
        <v>0</v>
      </c>
      <c r="D13" s="90" t="s">
        <v>45</v>
      </c>
      <c r="G13" s="19"/>
      <c r="H13" s="19"/>
      <c r="I13" s="94"/>
      <c r="J13" s="19"/>
    </row>
    <row r="14" spans="2:12" ht="20" customHeight="1">
      <c r="B14" s="44" t="s">
        <v>46</v>
      </c>
      <c r="C14" s="43">
        <v>21</v>
      </c>
      <c r="D14" s="92"/>
      <c r="G14" s="19"/>
      <c r="H14" s="19"/>
      <c r="I14" s="94"/>
      <c r="J14" s="19"/>
    </row>
    <row r="15" spans="2:12" ht="20" customHeight="1">
      <c r="B15" s="44" t="s">
        <v>47</v>
      </c>
      <c r="C15" s="40">
        <v>4.12</v>
      </c>
      <c r="D15" s="92"/>
      <c r="G15" s="19"/>
      <c r="H15" s="19"/>
      <c r="I15" s="94"/>
      <c r="J15" s="19"/>
    </row>
    <row r="16" spans="2:12" ht="22.5" customHeight="1" thickBot="1">
      <c r="B16" s="45" t="s">
        <v>48</v>
      </c>
      <c r="C16" s="43">
        <v>1</v>
      </c>
      <c r="D16" s="92"/>
      <c r="G16" s="19"/>
      <c r="H16" s="32">
        <v>4</v>
      </c>
      <c r="I16" s="93" t="s">
        <v>65</v>
      </c>
      <c r="J16" s="19"/>
    </row>
    <row r="17" spans="2:10" ht="22.5" customHeight="1" thickBot="1">
      <c r="B17" s="76" t="s">
        <v>28</v>
      </c>
      <c r="C17" s="77">
        <f>((C13/C14)*C15)*C16</f>
        <v>0</v>
      </c>
      <c r="D17" s="73"/>
      <c r="G17" s="19"/>
      <c r="H17" s="19"/>
      <c r="I17" s="94"/>
      <c r="J17" s="19"/>
    </row>
    <row r="18" spans="2:10" ht="22.5" customHeight="1">
      <c r="C18" s="24"/>
      <c r="D18" s="24"/>
      <c r="G18" s="19"/>
      <c r="H18" s="25"/>
      <c r="I18" s="26"/>
      <c r="J18" s="19"/>
    </row>
    <row r="19" spans="2:10" ht="22.5" customHeight="1" thickBot="1">
      <c r="B19" s="36" t="s">
        <v>4</v>
      </c>
      <c r="C19" s="41" t="s">
        <v>42</v>
      </c>
      <c r="D19" s="38" t="s">
        <v>43</v>
      </c>
      <c r="G19" s="19"/>
      <c r="H19" s="25"/>
      <c r="I19" s="26"/>
      <c r="J19" s="19"/>
    </row>
    <row r="20" spans="2:10" ht="22.5" customHeight="1">
      <c r="B20" s="39" t="s">
        <v>49</v>
      </c>
      <c r="C20" s="40">
        <v>0</v>
      </c>
      <c r="D20" s="90" t="s">
        <v>45</v>
      </c>
      <c r="G20" s="19"/>
      <c r="H20" s="19"/>
      <c r="I20" s="27"/>
      <c r="J20" s="19"/>
    </row>
    <row r="21" spans="2:10" ht="22.5" customHeight="1" thickBot="1">
      <c r="B21" s="39" t="s">
        <v>50</v>
      </c>
      <c r="C21" s="40">
        <v>0</v>
      </c>
      <c r="D21" s="92"/>
      <c r="G21" s="19"/>
      <c r="H21" s="27"/>
      <c r="I21" s="19"/>
      <c r="J21" s="19"/>
    </row>
    <row r="22" spans="2:10" ht="22.5" customHeight="1" thickBot="1">
      <c r="B22" s="74" t="s">
        <v>28</v>
      </c>
      <c r="C22" s="75">
        <f>(C20*TotalTravelers)+C21</f>
        <v>0</v>
      </c>
      <c r="D22" s="73"/>
      <c r="G22" s="19"/>
      <c r="H22" s="27"/>
      <c r="I22" s="27"/>
      <c r="J22" s="19"/>
    </row>
    <row r="23" spans="2:10" ht="22.5" customHeight="1">
      <c r="C23" s="24"/>
      <c r="D23" s="24"/>
      <c r="G23" s="19"/>
      <c r="H23" s="19"/>
      <c r="I23" s="27"/>
      <c r="J23" s="19"/>
    </row>
    <row r="24" spans="2:10" ht="22.5" customHeight="1" thickBot="1">
      <c r="B24" s="36" t="s">
        <v>51</v>
      </c>
      <c r="C24" s="41" t="s">
        <v>42</v>
      </c>
      <c r="D24" s="38" t="s">
        <v>43</v>
      </c>
      <c r="G24" s="19"/>
      <c r="H24" s="19"/>
      <c r="I24" s="27"/>
      <c r="J24" s="19"/>
    </row>
    <row r="25" spans="2:10" ht="22.5" customHeight="1">
      <c r="B25" s="39" t="s">
        <v>71</v>
      </c>
      <c r="C25" s="40">
        <v>0</v>
      </c>
      <c r="D25" s="90" t="s">
        <v>45</v>
      </c>
      <c r="G25" s="19"/>
      <c r="H25" s="19"/>
      <c r="I25" s="19"/>
      <c r="J25" s="19"/>
    </row>
    <row r="26" spans="2:10" ht="22.5" customHeight="1" thickBot="1">
      <c r="B26" s="39" t="s">
        <v>70</v>
      </c>
      <c r="C26" s="43">
        <v>1</v>
      </c>
      <c r="D26" s="91"/>
      <c r="G26" s="19"/>
      <c r="H26" s="19"/>
      <c r="I26" s="19"/>
      <c r="J26" s="19"/>
    </row>
    <row r="27" spans="2:10" ht="22.5" customHeight="1" thickBot="1">
      <c r="B27" s="74" t="s">
        <v>28</v>
      </c>
      <c r="C27" s="75">
        <f>((C26*TotalTravelers)*C25)*Length</f>
        <v>0</v>
      </c>
      <c r="D27" s="73"/>
      <c r="G27" s="19"/>
      <c r="H27" s="19"/>
      <c r="I27" s="19"/>
      <c r="J27" s="19"/>
    </row>
    <row r="28" spans="2:10" ht="22.5" customHeight="1">
      <c r="C28" s="24"/>
      <c r="D28" s="24"/>
      <c r="G28" s="19"/>
      <c r="H28" s="19"/>
      <c r="I28" s="19"/>
      <c r="J28" s="19"/>
    </row>
    <row r="29" spans="2:10" ht="22.5" customHeight="1" thickBot="1">
      <c r="B29" s="36" t="s">
        <v>6</v>
      </c>
      <c r="C29" s="41" t="s">
        <v>42</v>
      </c>
      <c r="D29" s="38" t="s">
        <v>43</v>
      </c>
      <c r="G29" s="19"/>
      <c r="H29" s="19"/>
      <c r="I29" s="19"/>
      <c r="J29" s="19"/>
    </row>
    <row r="30" spans="2:10" ht="22.5" customHeight="1">
      <c r="B30" s="15" t="s">
        <v>52</v>
      </c>
      <c r="C30" s="18">
        <v>0</v>
      </c>
      <c r="D30" s="90" t="s">
        <v>45</v>
      </c>
      <c r="G30" s="19"/>
      <c r="H30" s="19"/>
      <c r="I30" s="19"/>
      <c r="J30" s="19"/>
    </row>
    <row r="31" spans="2:10" ht="22.5" customHeight="1">
      <c r="B31" s="15" t="s">
        <v>53</v>
      </c>
      <c r="C31" s="16">
        <v>1</v>
      </c>
      <c r="D31" s="92"/>
      <c r="G31" s="19"/>
      <c r="H31" s="19"/>
      <c r="I31" s="19"/>
      <c r="J31" s="19"/>
    </row>
    <row r="32" spans="2:10" ht="22.5" customHeight="1">
      <c r="B32" s="15" t="s">
        <v>54</v>
      </c>
      <c r="C32" s="16">
        <v>1</v>
      </c>
      <c r="D32" s="92"/>
      <c r="G32" s="19"/>
      <c r="H32" s="19"/>
      <c r="I32" s="19"/>
      <c r="J32" s="19"/>
    </row>
    <row r="33" spans="2:10" ht="22.5" customHeight="1">
      <c r="B33" s="15" t="s">
        <v>55</v>
      </c>
      <c r="C33" s="18">
        <v>0</v>
      </c>
      <c r="D33" s="92"/>
      <c r="G33" s="19"/>
      <c r="H33" s="19"/>
      <c r="I33" s="19"/>
      <c r="J33" s="19"/>
    </row>
    <row r="34" spans="2:10" ht="22.5" customHeight="1" thickBot="1">
      <c r="B34" s="15" t="s">
        <v>56</v>
      </c>
      <c r="C34" s="18">
        <v>0</v>
      </c>
      <c r="D34" s="91"/>
      <c r="G34" s="19"/>
      <c r="H34" s="19"/>
      <c r="I34" s="19"/>
      <c r="J34" s="19"/>
    </row>
    <row r="35" spans="2:10" ht="22.5" customHeight="1" thickBot="1">
      <c r="B35" s="74" t="s">
        <v>28</v>
      </c>
      <c r="C35" s="75">
        <f>((C30+C33+C34)*C31)*C32</f>
        <v>0</v>
      </c>
      <c r="D35" s="73"/>
      <c r="G35" s="19"/>
      <c r="H35" s="19"/>
      <c r="I35" s="19"/>
      <c r="J35" s="19"/>
    </row>
    <row r="36" spans="2:10" ht="22.5" customHeight="1">
      <c r="C36" s="24"/>
      <c r="D36" s="24"/>
      <c r="G36" s="19"/>
      <c r="H36" s="19"/>
      <c r="I36" s="19"/>
      <c r="J36" s="19"/>
    </row>
    <row r="37" spans="2:10" ht="22.5" customHeight="1">
      <c r="B37" s="36" t="s">
        <v>57</v>
      </c>
      <c r="C37" s="41" t="s">
        <v>58</v>
      </c>
      <c r="D37" s="85" t="s">
        <v>59</v>
      </c>
      <c r="E37" s="28" t="s">
        <v>60</v>
      </c>
      <c r="G37" s="19"/>
      <c r="H37" s="19"/>
      <c r="I37" s="19"/>
      <c r="J37" s="19"/>
    </row>
    <row r="38" spans="2:10" ht="22.5" customHeight="1">
      <c r="B38" s="86" t="s">
        <v>61</v>
      </c>
      <c r="C38" s="87">
        <v>0</v>
      </c>
      <c r="D38" s="42" t="s">
        <v>45</v>
      </c>
      <c r="E38" s="29">
        <f>IF(Misc9[[#This Row],[Add to Total?]]="yes",Misc9[[#This Row],[Total Cost]],0)</f>
        <v>0</v>
      </c>
      <c r="F38" s="29"/>
      <c r="G38" s="19"/>
      <c r="H38" s="19"/>
      <c r="I38" s="19"/>
      <c r="J38" s="19"/>
    </row>
    <row r="39" spans="2:10" ht="22.5" customHeight="1">
      <c r="B39" s="86" t="s">
        <v>62</v>
      </c>
      <c r="C39" s="87">
        <v>0</v>
      </c>
      <c r="D39" s="42" t="s">
        <v>45</v>
      </c>
      <c r="E39" s="29">
        <f>IF(Misc9[[#This Row],[Add to Total?]]="yes",Misc9[[#This Row],[Total Cost]],0)</f>
        <v>0</v>
      </c>
      <c r="F39" s="29"/>
      <c r="G39" s="19"/>
      <c r="H39" s="19"/>
      <c r="I39" s="19"/>
      <c r="J39" s="19"/>
    </row>
    <row r="40" spans="2:10" ht="22.5" customHeight="1">
      <c r="B40" s="86" t="s">
        <v>63</v>
      </c>
      <c r="C40" s="87">
        <v>0</v>
      </c>
      <c r="D40" s="42" t="s">
        <v>45</v>
      </c>
      <c r="E40" s="29">
        <f>IF(Misc9[[#This Row],[Add to Total?]]="yes",Misc9[[#This Row],[Total Cost]],0)</f>
        <v>0</v>
      </c>
      <c r="F40" s="29"/>
      <c r="G40" s="19"/>
      <c r="H40" s="19"/>
      <c r="I40" s="19"/>
      <c r="J40" s="19"/>
    </row>
    <row r="41" spans="2:10" ht="22.5" customHeight="1">
      <c r="B41" s="86" t="s">
        <v>64</v>
      </c>
      <c r="C41" s="87">
        <v>0</v>
      </c>
      <c r="D41" s="42" t="s">
        <v>45</v>
      </c>
      <c r="E41" s="29">
        <f>IF(Misc9[[#This Row],[Add to Total?]]="yes",Misc9[[#This Row],[Total Cost]],0)</f>
        <v>0</v>
      </c>
      <c r="F41" s="29"/>
      <c r="G41" s="19"/>
      <c r="H41" s="19"/>
      <c r="I41" s="19"/>
      <c r="J41" s="19"/>
    </row>
    <row r="42" spans="2:10" ht="22.5" customHeight="1">
      <c r="B42" s="88" t="s">
        <v>28</v>
      </c>
      <c r="C42" s="89">
        <f>SUBTOTAL(109,Misc9[Cost])</f>
        <v>0</v>
      </c>
      <c r="D42" s="78"/>
      <c r="E42" s="30"/>
      <c r="F42" s="30"/>
      <c r="G42" s="19"/>
      <c r="H42" s="19"/>
      <c r="I42" s="19"/>
      <c r="J42" s="19"/>
    </row>
  </sheetData>
  <mergeCells count="8">
    <mergeCell ref="D25:D26"/>
    <mergeCell ref="D30:D34"/>
    <mergeCell ref="I6:I7"/>
    <mergeCell ref="I8:I10"/>
    <mergeCell ref="I11:I15"/>
    <mergeCell ref="D13:D16"/>
    <mergeCell ref="I16:I17"/>
    <mergeCell ref="D20:D21"/>
  </mergeCells>
  <phoneticPr fontId="12" type="noConversion"/>
  <pageMargins left="0.25" right="0.25" top="0.75" bottom="0.75" header="0.3" footer="0.3"/>
  <pageSetup scale="84" fitToHeight="0" orientation="portrait"/>
  <drawing r:id="rId1"/>
  <tableParts count="5">
    <tablePart r:id="rId2"/>
    <tablePart r:id="rId3"/>
    <tablePart r:id="rId4"/>
    <tablePart r:id="rId5"/>
    <tablePart r:id="rId6"/>
  </tablePart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 enableFormatConditionsCalculation="0">
    <tabColor theme="4"/>
    <pageSetUpPr autoPageBreaks="0" fitToPage="1"/>
  </sheetPr>
  <dimension ref="A1:M45"/>
  <sheetViews>
    <sheetView showGridLines="0" topLeftCell="A2" zoomScale="150" zoomScaleNormal="150" zoomScalePageLayoutView="150" workbookViewId="0">
      <selection activeCell="C21" sqref="C21"/>
    </sheetView>
  </sheetViews>
  <sheetFormatPr baseColWidth="10" defaultColWidth="9" defaultRowHeight="16.5" customHeight="1" x14ac:dyDescent="0"/>
  <cols>
    <col min="1" max="1" width="2.19921875" customWidth="1"/>
    <col min="2" max="2" width="24.59765625" customWidth="1"/>
    <col min="3" max="10" width="13.796875" customWidth="1"/>
    <col min="11" max="11" width="1.59765625" customWidth="1"/>
  </cols>
  <sheetData>
    <row r="1" spans="1:13" s="7" customFormat="1" ht="31.5" customHeight="1">
      <c r="A1" s="8" t="s">
        <v>17</v>
      </c>
      <c r="B1" s="1"/>
      <c r="C1" s="1"/>
      <c r="D1" s="1"/>
      <c r="E1" s="1"/>
      <c r="F1" s="1"/>
      <c r="G1" s="1"/>
      <c r="H1" s="1"/>
      <c r="I1" s="1"/>
      <c r="J1" s="1"/>
      <c r="M1" s="17"/>
    </row>
    <row r="2" spans="1:13" ht="52.5" customHeight="1">
      <c r="A2" s="9" t="s">
        <v>18</v>
      </c>
      <c r="B2" s="34"/>
    </row>
    <row r="4" spans="1:13" ht="16.5" customHeight="1">
      <c r="B4" s="33" t="s">
        <v>19</v>
      </c>
      <c r="C4" s="11" t="s">
        <v>66</v>
      </c>
      <c r="G4" s="2" t="s">
        <v>23</v>
      </c>
      <c r="H4" s="3"/>
      <c r="I4" s="3"/>
      <c r="J4" s="3"/>
    </row>
    <row r="5" spans="1:13" ht="16.5" customHeight="1">
      <c r="B5" s="33" t="s">
        <v>20</v>
      </c>
      <c r="C5" s="11"/>
    </row>
    <row r="6" spans="1:13" ht="16.5" customHeight="1">
      <c r="B6" s="33" t="s">
        <v>21</v>
      </c>
      <c r="C6" s="12">
        <v>42558</v>
      </c>
      <c r="G6" s="10" t="s">
        <v>24</v>
      </c>
      <c r="H6" s="3"/>
      <c r="I6" s="3"/>
      <c r="J6" s="3"/>
    </row>
    <row r="7" spans="1:13" ht="16.5" customHeight="1">
      <c r="B7" s="33" t="s">
        <v>22</v>
      </c>
      <c r="C7" s="13">
        <v>0.67</v>
      </c>
    </row>
    <row r="9" spans="1:13" ht="16.5" customHeight="1">
      <c r="C9" s="52" t="str">
        <f>UPPER(TEXT(C10,"dddd"))</f>
        <v>FRIDAY</v>
      </c>
      <c r="D9" s="52" t="str">
        <f t="shared" ref="D9:I9" si="0">UPPER(TEXT(D10,"dddd"))</f>
        <v>SATURDAY</v>
      </c>
      <c r="E9" s="52" t="str">
        <f t="shared" si="0"/>
        <v>SUNDAY</v>
      </c>
      <c r="F9" s="52" t="str">
        <f t="shared" si="0"/>
        <v>MONDAY</v>
      </c>
      <c r="G9" s="52" t="str">
        <f t="shared" si="0"/>
        <v>TUESDAY</v>
      </c>
      <c r="H9" s="52" t="str">
        <f t="shared" si="0"/>
        <v>WEDNESDAY</v>
      </c>
      <c r="I9" s="52" t="str">
        <f t="shared" si="0"/>
        <v>THURSDAY</v>
      </c>
    </row>
    <row r="10" spans="1:13" ht="16.5" customHeight="1">
      <c r="B10" s="53" t="s">
        <v>25</v>
      </c>
      <c r="C10" s="69">
        <f>WeekEnding-6</f>
        <v>42552</v>
      </c>
      <c r="D10" s="69">
        <f>WeekEnding-5</f>
        <v>42553</v>
      </c>
      <c r="E10" s="69">
        <f>WeekEnding-4</f>
        <v>42554</v>
      </c>
      <c r="F10" s="69">
        <f>WeekEnding-3</f>
        <v>42555</v>
      </c>
      <c r="G10" s="69">
        <f>WeekEnding-2</f>
        <v>42556</v>
      </c>
      <c r="H10" s="69">
        <f>WeekEnding-1</f>
        <v>42557</v>
      </c>
      <c r="I10" s="69">
        <f>WeekEnding</f>
        <v>42558</v>
      </c>
      <c r="J10" s="14" t="s">
        <v>28</v>
      </c>
    </row>
    <row r="11" spans="1:13" ht="16.5" customHeight="1">
      <c r="B11" s="46" t="s">
        <v>0</v>
      </c>
      <c r="C11" s="47"/>
      <c r="D11" s="47"/>
      <c r="E11" s="47"/>
      <c r="F11" s="47"/>
      <c r="G11" s="47"/>
      <c r="H11" s="47"/>
      <c r="I11" s="47"/>
      <c r="J11" s="48">
        <f>SUM(Transportation[[#This Row],[Day 1]:[Day 7]])</f>
        <v>0</v>
      </c>
    </row>
    <row r="12" spans="1:13" ht="16.5" customHeight="1">
      <c r="B12" s="46" t="s">
        <v>5</v>
      </c>
      <c r="C12" s="49">
        <f t="shared" ref="C12:I12" si="1">C11*MileageRate</f>
        <v>0</v>
      </c>
      <c r="D12" s="49">
        <f t="shared" si="1"/>
        <v>0</v>
      </c>
      <c r="E12" s="49">
        <f t="shared" si="1"/>
        <v>0</v>
      </c>
      <c r="F12" s="49">
        <f t="shared" si="1"/>
        <v>0</v>
      </c>
      <c r="G12" s="49">
        <f t="shared" si="1"/>
        <v>0</v>
      </c>
      <c r="H12" s="49">
        <f t="shared" si="1"/>
        <v>0</v>
      </c>
      <c r="I12" s="49">
        <f t="shared" si="1"/>
        <v>0</v>
      </c>
      <c r="J12" s="50">
        <f>SUM(Transportation[[#This Row],[Day 1]:[Day 7]])</f>
        <v>0</v>
      </c>
    </row>
    <row r="13" spans="1:13" ht="16.5" customHeight="1">
      <c r="B13" s="46" t="s">
        <v>1</v>
      </c>
      <c r="C13" s="51"/>
      <c r="D13" s="51"/>
      <c r="E13" s="51"/>
      <c r="F13" s="51"/>
      <c r="G13" s="51"/>
      <c r="H13" s="51"/>
      <c r="I13" s="51"/>
      <c r="J13" s="50">
        <f>SUM(Transportation[[#This Row],[Day 1]:[Day 7]])</f>
        <v>0</v>
      </c>
    </row>
    <row r="14" spans="1:13" ht="16.5" customHeight="1">
      <c r="B14" s="46" t="s">
        <v>2</v>
      </c>
      <c r="C14" s="51"/>
      <c r="D14" s="51"/>
      <c r="E14" s="51"/>
      <c r="F14" s="51"/>
      <c r="G14" s="51"/>
      <c r="H14" s="51"/>
      <c r="I14" s="51"/>
      <c r="J14" s="50">
        <f>SUM(Transportation[[#This Row],[Day 1]:[Day 7]])</f>
        <v>0</v>
      </c>
    </row>
    <row r="15" spans="1:13" ht="16.5" customHeight="1">
      <c r="B15" s="46" t="s">
        <v>3</v>
      </c>
      <c r="C15" s="51"/>
      <c r="D15" s="51"/>
      <c r="E15" s="51"/>
      <c r="F15" s="51"/>
      <c r="G15" s="51"/>
      <c r="H15" s="51"/>
      <c r="I15" s="51"/>
      <c r="J15" s="50">
        <f>SUM(Transportation[[#This Row],[Day 1]:[Day 7]])</f>
        <v>0</v>
      </c>
    </row>
    <row r="16" spans="1:13" ht="16.5" customHeight="1">
      <c r="B16" s="46" t="s">
        <v>34</v>
      </c>
      <c r="C16" s="51"/>
      <c r="D16" s="51"/>
      <c r="E16" s="51"/>
      <c r="F16" s="51"/>
      <c r="G16" s="51"/>
      <c r="H16" s="51"/>
      <c r="I16" s="51"/>
      <c r="J16" s="50">
        <f>SUM(Transportation[[#This Row],[Day 1]:[Day 7]])</f>
        <v>0</v>
      </c>
    </row>
    <row r="17" spans="2:10" ht="16.5" customHeight="1">
      <c r="B17" s="46" t="s">
        <v>4</v>
      </c>
      <c r="C17" s="51"/>
      <c r="D17" s="51"/>
      <c r="E17" s="51"/>
      <c r="F17" s="51"/>
      <c r="G17" s="51"/>
      <c r="H17" s="51"/>
      <c r="I17" s="51"/>
      <c r="J17" s="50">
        <f>SUM(Transportation[[#This Row],[Day 1]:[Day 7]])</f>
        <v>0</v>
      </c>
    </row>
    <row r="18" spans="2:10" ht="16.5" customHeight="1">
      <c r="B18" s="57" t="s">
        <v>28</v>
      </c>
      <c r="C18" s="58">
        <f t="shared" ref="C18:I18" si="2">SUBTOTAL(109,C12:C17)</f>
        <v>0</v>
      </c>
      <c r="D18" s="58">
        <f t="shared" si="2"/>
        <v>0</v>
      </c>
      <c r="E18" s="84">
        <f t="shared" si="2"/>
        <v>0</v>
      </c>
      <c r="F18" s="58">
        <f t="shared" si="2"/>
        <v>0</v>
      </c>
      <c r="G18" s="58">
        <f t="shared" si="2"/>
        <v>0</v>
      </c>
      <c r="H18" s="58">
        <f t="shared" si="2"/>
        <v>0</v>
      </c>
      <c r="I18" s="58">
        <f t="shared" si="2"/>
        <v>0</v>
      </c>
      <c r="J18" s="58">
        <f>SUM(J12:J17)</f>
        <v>0</v>
      </c>
    </row>
    <row r="19" spans="2:10" ht="16.5" customHeight="1">
      <c r="B19" s="95"/>
      <c r="C19" s="95"/>
      <c r="D19" s="95"/>
      <c r="E19" s="95"/>
      <c r="F19" s="95"/>
      <c r="G19" s="95"/>
      <c r="H19" s="95"/>
      <c r="I19" s="95"/>
      <c r="J19" s="95"/>
    </row>
    <row r="20" spans="2:10" ht="16.5" customHeight="1">
      <c r="B20" s="53" t="s">
        <v>26</v>
      </c>
    </row>
    <row r="21" spans="2:10" ht="16.5" customHeight="1">
      <c r="B21" s="46" t="s">
        <v>6</v>
      </c>
      <c r="C21" s="54"/>
      <c r="D21" s="54"/>
      <c r="E21" s="54"/>
      <c r="F21" s="54"/>
      <c r="G21" s="54"/>
      <c r="H21" s="54"/>
      <c r="I21" s="54"/>
      <c r="J21" s="55">
        <f>SUM(LodgingMeals[[#This Row],[Day 1]:[Day 7]])</f>
        <v>0</v>
      </c>
    </row>
    <row r="22" spans="2:10" ht="16.5" customHeight="1">
      <c r="B22" s="46" t="s">
        <v>7</v>
      </c>
      <c r="C22" s="54"/>
      <c r="D22" s="54"/>
      <c r="E22" s="54"/>
      <c r="F22" s="54"/>
      <c r="G22" s="54"/>
      <c r="H22" s="54"/>
      <c r="I22" s="54"/>
      <c r="J22" s="55">
        <f>SUM(LodgingMeals[[#This Row],[Day 1]:[Day 7]])</f>
        <v>0</v>
      </c>
    </row>
    <row r="23" spans="2:10" ht="16.5" customHeight="1">
      <c r="B23" s="46" t="s">
        <v>8</v>
      </c>
      <c r="C23" s="54"/>
      <c r="D23" s="54"/>
      <c r="E23" s="54"/>
      <c r="F23" s="54"/>
      <c r="G23" s="54"/>
      <c r="H23" s="54"/>
      <c r="I23" s="54"/>
      <c r="J23" s="55">
        <f>SUM(LodgingMeals[[#This Row],[Day 1]:[Day 7]])</f>
        <v>0</v>
      </c>
    </row>
    <row r="24" spans="2:10" ht="16.5" customHeight="1">
      <c r="B24" s="46" t="s">
        <v>9</v>
      </c>
      <c r="C24" s="54"/>
      <c r="D24" s="54"/>
      <c r="E24" s="54"/>
      <c r="F24" s="54"/>
      <c r="G24" s="54"/>
      <c r="H24" s="54"/>
      <c r="I24" s="54"/>
      <c r="J24" s="55">
        <f>SUM(LodgingMeals[[#This Row],[Day 1]:[Day 7]])</f>
        <v>0</v>
      </c>
    </row>
    <row r="25" spans="2:10" ht="16.5" customHeight="1">
      <c r="B25" s="46" t="s">
        <v>16</v>
      </c>
      <c r="C25" s="54"/>
      <c r="D25" s="54"/>
      <c r="E25" s="54"/>
      <c r="F25" s="54"/>
      <c r="G25" s="54"/>
      <c r="H25" s="54"/>
      <c r="I25" s="54"/>
      <c r="J25" s="55">
        <f>SUM(LodgingMeals[[#This Row],[Day 1]:[Day 7]])</f>
        <v>0</v>
      </c>
    </row>
    <row r="26" spans="2:10" ht="16.5" customHeight="1">
      <c r="B26" s="46" t="s">
        <v>10</v>
      </c>
      <c r="C26" s="56">
        <f>SUM(C22:C25)</f>
        <v>0</v>
      </c>
      <c r="D26" s="56">
        <f>SUM(D22:D25)</f>
        <v>0</v>
      </c>
      <c r="E26" s="56">
        <f>SUM(E22:E25)</f>
        <v>0</v>
      </c>
      <c r="F26" s="56">
        <f>SUM(F22:F25)</f>
        <v>0</v>
      </c>
      <c r="G26" s="56">
        <f t="shared" ref="G26" si="3">SUM(G22:G25)</f>
        <v>0</v>
      </c>
      <c r="H26" s="56">
        <f>SUM(H22:H25)</f>
        <v>0</v>
      </c>
      <c r="I26" s="56">
        <f>SUM(I22:I25)</f>
        <v>0</v>
      </c>
      <c r="J26" s="55">
        <f>SUM(LodgingMeals[[#This Row],[Day 1]:[Day 7]])</f>
        <v>0</v>
      </c>
    </row>
    <row r="27" spans="2:10" ht="16.5" customHeight="1">
      <c r="B27" s="57" t="s">
        <v>28</v>
      </c>
      <c r="C27" s="58">
        <f>SUBTOTAL(109,C21,C26)</f>
        <v>0</v>
      </c>
      <c r="D27" s="58">
        <f t="shared" ref="D27:I27" si="4">SUBTOTAL(109,D21,D26)</f>
        <v>0</v>
      </c>
      <c r="E27" s="58">
        <f t="shared" si="4"/>
        <v>0</v>
      </c>
      <c r="F27" s="58">
        <f t="shared" si="4"/>
        <v>0</v>
      </c>
      <c r="G27" s="58">
        <f t="shared" si="4"/>
        <v>0</v>
      </c>
      <c r="H27" s="58">
        <f t="shared" si="4"/>
        <v>0</v>
      </c>
      <c r="I27" s="58">
        <f t="shared" si="4"/>
        <v>0</v>
      </c>
      <c r="J27" s="58">
        <f>SUBTOTAL(109,J21,J26)</f>
        <v>0</v>
      </c>
    </row>
    <row r="28" spans="2:10" ht="16.5" customHeight="1">
      <c r="B28" s="95"/>
      <c r="C28" s="95"/>
      <c r="D28" s="95"/>
      <c r="E28" s="95"/>
      <c r="F28" s="95"/>
      <c r="G28" s="95"/>
      <c r="H28" s="95"/>
      <c r="I28" s="95"/>
      <c r="J28" s="95"/>
    </row>
    <row r="29" spans="2:10" ht="16.5" customHeight="1">
      <c r="B29" s="53" t="s">
        <v>27</v>
      </c>
    </row>
    <row r="30" spans="2:10" ht="16.5" customHeight="1">
      <c r="B30" s="46" t="s">
        <v>11</v>
      </c>
      <c r="C30" s="54"/>
      <c r="D30" s="54"/>
      <c r="E30" s="54"/>
      <c r="F30" s="54"/>
      <c r="G30" s="54"/>
      <c r="H30" s="54"/>
      <c r="I30" s="54"/>
      <c r="J30" s="56">
        <f>SUM(Misc[[#This Row],[Day 1]:[Day 7]])</f>
        <v>0</v>
      </c>
    </row>
    <row r="31" spans="2:10" ht="16.5" customHeight="1">
      <c r="B31" s="46" t="s">
        <v>12</v>
      </c>
      <c r="C31" s="54"/>
      <c r="D31" s="54"/>
      <c r="E31" s="54"/>
      <c r="F31" s="54"/>
      <c r="G31" s="54"/>
      <c r="H31" s="54"/>
      <c r="I31" s="54"/>
      <c r="J31" s="56">
        <f>SUM(Misc[[#This Row],[Day 1]:[Day 7]])</f>
        <v>0</v>
      </c>
    </row>
    <row r="32" spans="2:10" ht="16.5" customHeight="1">
      <c r="B32" s="46" t="s">
        <v>13</v>
      </c>
      <c r="C32" s="54"/>
      <c r="D32" s="54"/>
      <c r="E32" s="54"/>
      <c r="F32" s="54"/>
      <c r="G32" s="54"/>
      <c r="H32" s="54"/>
      <c r="I32" s="54"/>
      <c r="J32" s="56">
        <f>SUM(Misc[[#This Row],[Day 1]:[Day 7]])</f>
        <v>0</v>
      </c>
    </row>
    <row r="33" spans="2:10" ht="16.5" customHeight="1">
      <c r="B33" s="46" t="s">
        <v>33</v>
      </c>
      <c r="C33" s="54"/>
      <c r="D33" s="54"/>
      <c r="E33" s="54"/>
      <c r="F33" s="54"/>
      <c r="G33" s="54"/>
      <c r="H33" s="54"/>
      <c r="I33" s="54"/>
      <c r="J33" s="56">
        <f>SUM(Misc[[#This Row],[Day 1]:[Day 7]])</f>
        <v>0</v>
      </c>
    </row>
    <row r="34" spans="2:10" ht="16.5" customHeight="1">
      <c r="B34" s="46" t="s">
        <v>29</v>
      </c>
      <c r="C34" s="54"/>
      <c r="D34" s="54"/>
      <c r="E34" s="54"/>
      <c r="F34" s="54"/>
      <c r="G34" s="54"/>
      <c r="H34" s="54"/>
      <c r="I34" s="54"/>
      <c r="J34" s="56">
        <f>SUM(Misc[[#This Row],[Day 1]:[Day 7]])</f>
        <v>0</v>
      </c>
    </row>
    <row r="35" spans="2:10" ht="16.5" customHeight="1">
      <c r="B35" s="57" t="s">
        <v>28</v>
      </c>
      <c r="C35" s="58">
        <f>SUBTOTAL(109,Misc[Day 1])</f>
        <v>0</v>
      </c>
      <c r="D35" s="58">
        <f>SUBTOTAL(109,Misc[Day 2])</f>
        <v>0</v>
      </c>
      <c r="E35" s="58">
        <f>SUBTOTAL(109,Misc[Day 3])</f>
        <v>0</v>
      </c>
      <c r="F35" s="58">
        <f>SUBTOTAL(109,Misc[Day 4])</f>
        <v>0</v>
      </c>
      <c r="G35" s="58">
        <f>SUBTOTAL(109,Misc[Day 5])</f>
        <v>0</v>
      </c>
      <c r="H35" s="58">
        <f>SUBTOTAL(109,Misc[Day 6])</f>
        <v>0</v>
      </c>
      <c r="I35" s="58">
        <f>SUBTOTAL(109,Misc[Day 7])</f>
        <v>0</v>
      </c>
      <c r="J35" s="58">
        <f>SUBTOTAL(109,Misc[Total])</f>
        <v>0</v>
      </c>
    </row>
    <row r="36" spans="2:10" ht="19.5" customHeight="1">
      <c r="B36" s="95"/>
      <c r="C36" s="95"/>
      <c r="D36" s="95"/>
      <c r="E36" s="95"/>
      <c r="F36" s="95"/>
      <c r="G36" s="95"/>
      <c r="H36" s="95"/>
      <c r="I36" s="95"/>
      <c r="J36" s="95"/>
    </row>
    <row r="37" spans="2:10" ht="19.5" customHeight="1">
      <c r="B37" s="59" t="s">
        <v>14</v>
      </c>
      <c r="C37" s="60">
        <f>SUM(Misc[[#Totals],[Day 1]],LodgingMeals[[#Totals],[Day 1]],Transportation[[#Totals],[Day 1]])</f>
        <v>0</v>
      </c>
      <c r="D37" s="61">
        <f>SUM(Misc[[#Totals],[Day 2]],LodgingMeals[[#Totals],[Day 2]],Transportation[[#Totals],[Day 2]])</f>
        <v>0</v>
      </c>
      <c r="E37" s="61">
        <f>SUM(Misc[[#Totals],[Day 3]],LodgingMeals[[#Totals],[Day 3]],Transportation[[#Totals],[Day 3]])</f>
        <v>0</v>
      </c>
      <c r="F37" s="61">
        <f>SUM(Misc[[#Totals],[Day 4]],LodgingMeals[[#Totals],[Day 4]],Transportation[[#Totals],[Day 4]])</f>
        <v>0</v>
      </c>
      <c r="G37" s="61">
        <f>SUM(Misc[[#Totals],[Day 5]],LodgingMeals[[#Totals],[Day 5]],Transportation[[#Totals],[Day 5]])</f>
        <v>0</v>
      </c>
      <c r="H37" s="61">
        <f>SUM(Misc[[#Totals],[Day 6]],LodgingMeals[[#Totals],[Day 6]],Transportation[[#Totals],[Day 6]])</f>
        <v>0</v>
      </c>
      <c r="I37" s="61">
        <f>SUM(Misc[[#Totals],[Day 7]],LodgingMeals[[#Totals],[Day 7]],Transportation[[#Totals],[Day 7]])</f>
        <v>0</v>
      </c>
      <c r="J37" s="62">
        <f>SUM(Misc[[#Totals],[Total]],LodgingMeals[[#Totals],[Total]],Transportation[[#Totals],[Total]])</f>
        <v>0</v>
      </c>
    </row>
    <row r="38" spans="2:10" ht="19.5" customHeight="1"/>
    <row r="39" spans="2:10" ht="19.5" customHeight="1">
      <c r="J39" s="66" t="s">
        <v>31</v>
      </c>
    </row>
    <row r="40" spans="2:10" ht="19.5" customHeight="1">
      <c r="B40" s="67" t="s">
        <v>30</v>
      </c>
      <c r="C40" s="5"/>
      <c r="D40" s="5"/>
      <c r="E40" s="6"/>
      <c r="I40" s="4"/>
      <c r="J40" s="63">
        <f>SUM(J18,J27,J35)</f>
        <v>0</v>
      </c>
    </row>
    <row r="41" spans="2:10" ht="19.5" customHeight="1">
      <c r="B41" s="96"/>
      <c r="C41" s="97"/>
      <c r="D41" s="97"/>
      <c r="E41" s="98"/>
      <c r="J41" s="66" t="s">
        <v>32</v>
      </c>
    </row>
    <row r="42" spans="2:10" ht="16.5" customHeight="1">
      <c r="B42" s="96"/>
      <c r="C42" s="97"/>
      <c r="D42" s="97"/>
      <c r="E42" s="98"/>
      <c r="I42" s="4"/>
      <c r="J42" s="35"/>
    </row>
    <row r="43" spans="2:10" ht="16.5" customHeight="1">
      <c r="B43" s="96"/>
      <c r="C43" s="97"/>
      <c r="D43" s="97"/>
      <c r="E43" s="98"/>
      <c r="J43" s="65" t="s">
        <v>67</v>
      </c>
    </row>
    <row r="44" spans="2:10" ht="16.5" customHeight="1">
      <c r="B44" s="99"/>
      <c r="C44" s="100"/>
      <c r="D44" s="100"/>
      <c r="E44" s="101"/>
      <c r="I44" s="4"/>
      <c r="J44" s="64">
        <f>J40-J42</f>
        <v>0</v>
      </c>
    </row>
    <row r="45" spans="2:10" ht="16.5" customHeight="1">
      <c r="J45" s="68" t="s">
        <v>15</v>
      </c>
    </row>
  </sheetData>
  <mergeCells count="4">
    <mergeCell ref="B19:J19"/>
    <mergeCell ref="B28:J28"/>
    <mergeCell ref="B36:J36"/>
    <mergeCell ref="B41:E44"/>
  </mergeCells>
  <printOptions horizontalCentered="1"/>
  <pageMargins left="0.4" right="0.4" top="0.8" bottom="0.5" header="0.5" footer="0.5"/>
  <pageSetup scale="80" fitToHeight="0" orientation="portrait"/>
  <tableParts count="3">
    <tablePart r:id="rId1"/>
    <tablePart r:id="rId2"/>
    <tablePart r:id="rId3"/>
  </tableParts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F71D6BD8-0F47-4058-869A-398337FFA0D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Trip Planner</vt:lpstr>
      <vt:lpstr>Expense Report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Win</dc:creator>
  <cp:keywords/>
  <cp:lastModifiedBy>Amy Lang</cp:lastModifiedBy>
  <dcterms:created xsi:type="dcterms:W3CDTF">2015-03-07T13:52:34Z</dcterms:created>
  <dcterms:modified xsi:type="dcterms:W3CDTF">2016-06-14T19:15:08Z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TC034580739991</vt:lpwstr>
  </property>
</Properties>
</file>